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codeName="ThisWorkbook" defaultThemeVersion="124226"/>
  <mc:AlternateContent xmlns:mc="http://schemas.openxmlformats.org/markup-compatibility/2006">
    <mc:Choice Requires="x15">
      <x15ac:absPath xmlns:x15ac="http://schemas.microsoft.com/office/spreadsheetml/2010/11/ac" url="\\ui.uillinois.edu\uofpp\Common\RESOURCES\CDS\DRAFTS\0723 Drafts\"/>
    </mc:Choice>
  </mc:AlternateContent>
  <xr:revisionPtr revIDLastSave="0" documentId="13_ncr:1_{D63442D0-A1DE-4D79-ACE3-C22784C687D2}" xr6:coauthVersionLast="47" xr6:coauthVersionMax="47" xr10:uidLastSave="{00000000-0000-0000-0000-000000000000}"/>
  <bookViews>
    <workbookView xWindow="-120" yWindow="-120" windowWidth="29040" windowHeight="15720" tabRatio="392" activeTab="4" xr2:uid="{00000000-000D-0000-FFFF-FFFF00000000}"/>
  </bookViews>
  <sheets>
    <sheet name="Furniture" sheetId="8" r:id="rId1"/>
    <sheet name="FIF-Example 3" sheetId="6" state="hidden" r:id="rId2"/>
    <sheet name="FIF-Example 2 " sheetId="4" state="hidden" r:id="rId3"/>
    <sheet name="FIF-Example 1" sheetId="1" state="hidden" r:id="rId4"/>
    <sheet name="AV_Telecom" sheetId="9" r:id="rId5"/>
    <sheet name="Equipment" sheetId="10" r:id="rId6"/>
    <sheet name="Summary" sheetId="11" r:id="rId7"/>
    <sheet name="Instructions - 4" sheetId="3" state="hidden" r:id="rId8"/>
    <sheet name="Instructions" sheetId="5" state="hidden" r:id="rId9"/>
  </sheets>
  <definedNames>
    <definedName name="_xlnm.Print_Area" localSheetId="4">AV_Telecom!$A$1:$Q$62</definedName>
    <definedName name="_xlnm.Print_Area" localSheetId="5">Equipment!$A$1:$Q$62</definedName>
    <definedName name="_xlnm.Print_Area" localSheetId="0">Furniture!$A$1:$Q$62</definedName>
    <definedName name="_xlnm.Print_Titles" localSheetId="4">AV_Telecom!$5:$16</definedName>
    <definedName name="_xlnm.Print_Titles" localSheetId="5">Equipment!$5:$16</definedName>
    <definedName name="_xlnm.Print_Titles" localSheetId="0">Furniture!$5:$16</definedName>
    <definedName name="_xlnm.Print_Titles" localSheetId="6">Summary!$5:$14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6" i="9" l="1"/>
  <c r="D36" i="10"/>
  <c r="D36" i="8"/>
  <c r="H40" i="10" l="1"/>
  <c r="H39" i="10"/>
  <c r="A39" i="10"/>
  <c r="F35" i="10"/>
  <c r="A35" i="10"/>
  <c r="F34" i="10"/>
  <c r="A34" i="10"/>
  <c r="F33" i="10"/>
  <c r="A33" i="10"/>
  <c r="F32" i="10"/>
  <c r="A32" i="10"/>
  <c r="F31" i="10"/>
  <c r="F30" i="10"/>
  <c r="F29" i="10"/>
  <c r="F28" i="10"/>
  <c r="F27" i="10"/>
  <c r="F26" i="10"/>
  <c r="F25" i="10"/>
  <c r="F24" i="10"/>
  <c r="F23" i="10"/>
  <c r="F22" i="10"/>
  <c r="F21" i="10"/>
  <c r="F20" i="10"/>
  <c r="F19" i="10"/>
  <c r="F18" i="10"/>
  <c r="F17" i="10"/>
  <c r="H40" i="9"/>
  <c r="H39" i="9"/>
  <c r="A39" i="9"/>
  <c r="F35" i="9"/>
  <c r="A35" i="9"/>
  <c r="F34" i="9"/>
  <c r="A34" i="9"/>
  <c r="F33" i="9"/>
  <c r="A33" i="9"/>
  <c r="F32" i="9"/>
  <c r="A32" i="9"/>
  <c r="F31" i="9"/>
  <c r="F30" i="9"/>
  <c r="F29" i="9"/>
  <c r="F28" i="9"/>
  <c r="F27" i="9"/>
  <c r="F26" i="9"/>
  <c r="F25" i="9"/>
  <c r="F24" i="9"/>
  <c r="F23" i="9"/>
  <c r="F22" i="9"/>
  <c r="F21" i="9"/>
  <c r="F20" i="9"/>
  <c r="F19" i="9"/>
  <c r="F18" i="9"/>
  <c r="F17" i="9"/>
  <c r="F36" i="9" l="1"/>
  <c r="G28" i="9" s="1"/>
  <c r="H28" i="9" s="1"/>
  <c r="F36" i="10"/>
  <c r="F17" i="8"/>
  <c r="G32" i="9" l="1"/>
  <c r="H32" i="9" s="1"/>
  <c r="G30" i="9"/>
  <c r="H30" i="9" s="1"/>
  <c r="G26" i="9"/>
  <c r="H26" i="9" s="1"/>
  <c r="G21" i="9"/>
  <c r="H21" i="9" s="1"/>
  <c r="G23" i="9"/>
  <c r="H23" i="9" s="1"/>
  <c r="G19" i="9"/>
  <c r="H19" i="9" s="1"/>
  <c r="G29" i="9"/>
  <c r="H29" i="9" s="1"/>
  <c r="G35" i="9"/>
  <c r="H35" i="9" s="1"/>
  <c r="G25" i="9"/>
  <c r="H25" i="9" s="1"/>
  <c r="G22" i="9"/>
  <c r="H22" i="9" s="1"/>
  <c r="F40" i="9"/>
  <c r="D20" i="11" s="1"/>
  <c r="G33" i="9"/>
  <c r="H33" i="9" s="1"/>
  <c r="G31" i="9"/>
  <c r="H31" i="9" s="1"/>
  <c r="G27" i="9"/>
  <c r="H27" i="9" s="1"/>
  <c r="G18" i="9"/>
  <c r="H18" i="9" s="1"/>
  <c r="G17" i="9"/>
  <c r="H17" i="9" s="1"/>
  <c r="G24" i="9"/>
  <c r="H24" i="9" s="1"/>
  <c r="G20" i="9"/>
  <c r="H20" i="9" s="1"/>
  <c r="G34" i="9"/>
  <c r="H34" i="9" s="1"/>
  <c r="R32" i="9"/>
  <c r="R23" i="9"/>
  <c r="R18" i="9"/>
  <c r="R17" i="9"/>
  <c r="R30" i="9"/>
  <c r="R24" i="9"/>
  <c r="R31" i="9"/>
  <c r="R20" i="9"/>
  <c r="R26" i="9"/>
  <c r="R29" i="9"/>
  <c r="R34" i="9"/>
  <c r="R35" i="9"/>
  <c r="R21" i="9"/>
  <c r="R28" i="9"/>
  <c r="G26" i="10"/>
  <c r="H26" i="10" s="1"/>
  <c r="G30" i="10"/>
  <c r="H30" i="10" s="1"/>
  <c r="G35" i="10"/>
  <c r="H35" i="10" s="1"/>
  <c r="G31" i="10"/>
  <c r="H31" i="10" s="1"/>
  <c r="G21" i="10"/>
  <c r="H21" i="10" s="1"/>
  <c r="G27" i="10"/>
  <c r="H27" i="10" s="1"/>
  <c r="G34" i="10"/>
  <c r="H34" i="10" s="1"/>
  <c r="G24" i="10"/>
  <c r="H24" i="10" s="1"/>
  <c r="G20" i="10"/>
  <c r="H20" i="10" s="1"/>
  <c r="G22" i="10"/>
  <c r="H22" i="10" s="1"/>
  <c r="G18" i="10"/>
  <c r="H18" i="10" s="1"/>
  <c r="G17" i="10"/>
  <c r="H17" i="10" s="1"/>
  <c r="G28" i="10"/>
  <c r="H28" i="10" s="1"/>
  <c r="G33" i="10"/>
  <c r="H33" i="10" s="1"/>
  <c r="G23" i="10"/>
  <c r="H23" i="10" s="1"/>
  <c r="G19" i="10"/>
  <c r="H19" i="10" s="1"/>
  <c r="G25" i="10"/>
  <c r="H25" i="10" s="1"/>
  <c r="G29" i="10"/>
  <c r="H29" i="10" s="1"/>
  <c r="G32" i="10"/>
  <c r="H32" i="10" s="1"/>
  <c r="F40" i="10"/>
  <c r="D22" i="11" s="1"/>
  <c r="H39" i="8"/>
  <c r="H40" i="8"/>
  <c r="F18" i="8"/>
  <c r="F19" i="8"/>
  <c r="F20" i="8"/>
  <c r="F21" i="8"/>
  <c r="F22" i="8"/>
  <c r="F23" i="8"/>
  <c r="F24" i="8"/>
  <c r="F25" i="8"/>
  <c r="F26" i="8"/>
  <c r="F27" i="8"/>
  <c r="F28" i="8"/>
  <c r="F29" i="8"/>
  <c r="F30" i="8"/>
  <c r="F31" i="8"/>
  <c r="F32" i="8"/>
  <c r="F33" i="8"/>
  <c r="F34" i="8"/>
  <c r="F35" i="8"/>
  <c r="A32" i="8"/>
  <c r="A33" i="8"/>
  <c r="A34" i="8"/>
  <c r="A35" i="8"/>
  <c r="A39" i="8"/>
  <c r="G14" i="6"/>
  <c r="J14" i="6" s="1"/>
  <c r="G28" i="6"/>
  <c r="J28" i="6" s="1"/>
  <c r="G27" i="6"/>
  <c r="J27" i="6" s="1"/>
  <c r="G26" i="6"/>
  <c r="H26" i="6" s="1"/>
  <c r="G25" i="6"/>
  <c r="J25" i="6" s="1"/>
  <c r="G24" i="6"/>
  <c r="I24" i="6" s="1"/>
  <c r="G23" i="6"/>
  <c r="J23" i="6" s="1"/>
  <c r="G22" i="6"/>
  <c r="J22" i="6"/>
  <c r="G21" i="6"/>
  <c r="H21" i="6" s="1"/>
  <c r="G20" i="6"/>
  <c r="H20" i="6" s="1"/>
  <c r="G19" i="6"/>
  <c r="J19" i="6" s="1"/>
  <c r="G18" i="6"/>
  <c r="H18" i="6" s="1"/>
  <c r="G17" i="6"/>
  <c r="J17" i="6" s="1"/>
  <c r="G16" i="6"/>
  <c r="H16" i="6" s="1"/>
  <c r="G15" i="6"/>
  <c r="H15" i="6" s="1"/>
  <c r="K38" i="6"/>
  <c r="K37" i="6"/>
  <c r="K35" i="6"/>
  <c r="K34" i="6"/>
  <c r="K33" i="6"/>
  <c r="K32" i="6"/>
  <c r="K31" i="6"/>
  <c r="K30" i="6"/>
  <c r="K29" i="6"/>
  <c r="K28" i="6"/>
  <c r="K27" i="6"/>
  <c r="K26" i="6"/>
  <c r="K25" i="6"/>
  <c r="K24" i="6"/>
  <c r="K23" i="6"/>
  <c r="K22" i="6"/>
  <c r="K21" i="6"/>
  <c r="K20" i="6"/>
  <c r="K19" i="6"/>
  <c r="K18" i="6"/>
  <c r="K17" i="6"/>
  <c r="K16" i="6"/>
  <c r="K15" i="6"/>
  <c r="K14" i="6"/>
  <c r="K39" i="6" s="1"/>
  <c r="I25" i="6"/>
  <c r="I28" i="6"/>
  <c r="I26" i="6"/>
  <c r="J15" i="6"/>
  <c r="H22" i="6"/>
  <c r="I16" i="6"/>
  <c r="I20" i="6"/>
  <c r="I22" i="6"/>
  <c r="H24" i="6"/>
  <c r="H28" i="6"/>
  <c r="K13" i="4"/>
  <c r="K14" i="4"/>
  <c r="K15" i="4"/>
  <c r="K16" i="4"/>
  <c r="K17" i="4"/>
  <c r="K18" i="4"/>
  <c r="K19" i="4"/>
  <c r="K20" i="4"/>
  <c r="K21" i="4"/>
  <c r="K22" i="4"/>
  <c r="K23" i="4"/>
  <c r="K24" i="4"/>
  <c r="K25" i="4"/>
  <c r="K26" i="4"/>
  <c r="K27" i="4"/>
  <c r="K28" i="4"/>
  <c r="K29" i="4"/>
  <c r="K30" i="4"/>
  <c r="K31" i="4"/>
  <c r="K32" i="4"/>
  <c r="K33" i="4"/>
  <c r="K34" i="4"/>
  <c r="K36" i="4"/>
  <c r="K37" i="4"/>
  <c r="K31" i="1"/>
  <c r="K30" i="1"/>
  <c r="K29" i="1"/>
  <c r="K28" i="1"/>
  <c r="K27" i="1"/>
  <c r="K26" i="1"/>
  <c r="K25" i="1"/>
  <c r="K24" i="1"/>
  <c r="K23" i="1"/>
  <c r="K22" i="1"/>
  <c r="K34" i="1"/>
  <c r="K33" i="1"/>
  <c r="K21" i="1"/>
  <c r="K20" i="1"/>
  <c r="K19" i="1"/>
  <c r="K18" i="1"/>
  <c r="K17" i="1"/>
  <c r="K16" i="1"/>
  <c r="K15" i="1"/>
  <c r="K14" i="1"/>
  <c r="K13" i="1"/>
  <c r="K12" i="1"/>
  <c r="K11" i="1"/>
  <c r="K10" i="1"/>
  <c r="R22" i="9" l="1"/>
  <c r="R19" i="9"/>
  <c r="R27" i="9"/>
  <c r="R33" i="9"/>
  <c r="R25" i="9"/>
  <c r="I27" i="6"/>
  <c r="J20" i="6"/>
  <c r="K36" i="1"/>
  <c r="H14" i="6"/>
  <c r="J18" i="6"/>
  <c r="J26" i="6"/>
  <c r="L38" i="4"/>
  <c r="J16" i="6"/>
  <c r="J24" i="6"/>
  <c r="I23" i="6"/>
  <c r="I15" i="6"/>
  <c r="J21" i="6"/>
  <c r="H23" i="6"/>
  <c r="H27" i="6"/>
  <c r="I21" i="6"/>
  <c r="I19" i="6"/>
  <c r="I17" i="6"/>
  <c r="I14" i="6"/>
  <c r="H25" i="6"/>
  <c r="H19" i="6"/>
  <c r="I18" i="6"/>
  <c r="H17" i="6"/>
  <c r="R29" i="10"/>
  <c r="R33" i="10"/>
  <c r="R22" i="10"/>
  <c r="R27" i="10"/>
  <c r="R30" i="10"/>
  <c r="R25" i="10"/>
  <c r="R28" i="10"/>
  <c r="R20" i="10"/>
  <c r="R21" i="10"/>
  <c r="R26" i="10"/>
  <c r="R19" i="10"/>
  <c r="R17" i="10"/>
  <c r="R24" i="10"/>
  <c r="R31" i="10"/>
  <c r="R36" i="9"/>
  <c r="R38" i="9" s="1"/>
  <c r="R32" i="10"/>
  <c r="R23" i="10"/>
  <c r="R18" i="10"/>
  <c r="R34" i="10"/>
  <c r="R35" i="10"/>
  <c r="F36" i="8"/>
  <c r="R36" i="10" l="1"/>
  <c r="R38" i="10" s="1"/>
  <c r="G28" i="8"/>
  <c r="H28" i="8" s="1"/>
  <c r="G32" i="8"/>
  <c r="H32" i="8" s="1"/>
  <c r="G22" i="8"/>
  <c r="H22" i="8" s="1"/>
  <c r="G20" i="8"/>
  <c r="H20" i="8" s="1"/>
  <c r="G17" i="8"/>
  <c r="H17" i="8" s="1"/>
  <c r="G25" i="8"/>
  <c r="H25" i="8" s="1"/>
  <c r="G29" i="8"/>
  <c r="H29" i="8" s="1"/>
  <c r="G35" i="8"/>
  <c r="H35" i="8" s="1"/>
  <c r="G31" i="8"/>
  <c r="H31" i="8" s="1"/>
  <c r="G21" i="8"/>
  <c r="H21" i="8" s="1"/>
  <c r="G19" i="8"/>
  <c r="H19" i="8" s="1"/>
  <c r="G23" i="8"/>
  <c r="H23" i="8" s="1"/>
  <c r="G26" i="8"/>
  <c r="H26" i="8" s="1"/>
  <c r="G30" i="8"/>
  <c r="H30" i="8" s="1"/>
  <c r="G34" i="8"/>
  <c r="H34" i="8" s="1"/>
  <c r="G24" i="8"/>
  <c r="H24" i="8" s="1"/>
  <c r="G18" i="8"/>
  <c r="H18" i="8" s="1"/>
  <c r="G27" i="8"/>
  <c r="H27" i="8" s="1"/>
  <c r="G33" i="8"/>
  <c r="H33" i="8" s="1"/>
  <c r="F40" i="8"/>
  <c r="D18" i="11" s="1"/>
  <c r="D34" i="11" s="1"/>
  <c r="R34" i="8" l="1"/>
  <c r="R22" i="8"/>
  <c r="R27" i="8"/>
  <c r="R30" i="8"/>
  <c r="R21" i="8"/>
  <c r="R25" i="8"/>
  <c r="R32" i="8"/>
  <c r="R33" i="8"/>
  <c r="R19" i="8"/>
  <c r="R29" i="8"/>
  <c r="R18" i="8"/>
  <c r="R26" i="8"/>
  <c r="R31" i="8"/>
  <c r="R17" i="8"/>
  <c r="R36" i="8" s="1"/>
  <c r="R38" i="8" s="1"/>
  <c r="R28" i="8"/>
  <c r="R24" i="8"/>
  <c r="R23" i="8"/>
  <c r="R35" i="8"/>
  <c r="R20" i="8"/>
</calcChain>
</file>

<file path=xl/sharedStrings.xml><?xml version="1.0" encoding="utf-8"?>
<sst xmlns="http://schemas.openxmlformats.org/spreadsheetml/2006/main" count="662" uniqueCount="214">
  <si>
    <t>Model Number</t>
  </si>
  <si>
    <t>Serial Number</t>
  </si>
  <si>
    <t>Item Description</t>
  </si>
  <si>
    <t>Vendor Part Number</t>
  </si>
  <si>
    <t>Quantity</t>
  </si>
  <si>
    <t>Assembled Item</t>
  </si>
  <si>
    <t>Item Extended  Total</t>
  </si>
  <si>
    <t>bb</t>
  </si>
  <si>
    <t>cc</t>
  </si>
  <si>
    <t>cvc</t>
  </si>
  <si>
    <t>x</t>
  </si>
  <si>
    <t>c</t>
  </si>
  <si>
    <t>d</t>
  </si>
  <si>
    <t>Bins</t>
  </si>
  <si>
    <t>Arms</t>
  </si>
  <si>
    <t>Screws</t>
  </si>
  <si>
    <t>Panel</t>
  </si>
  <si>
    <t>Drawers</t>
  </si>
  <si>
    <t>Assembled Item Description</t>
  </si>
  <si>
    <t>Desk</t>
  </si>
  <si>
    <t>Installation Costs</t>
  </si>
  <si>
    <t>Value should include:</t>
  </si>
  <si>
    <t>Freight</t>
  </si>
  <si>
    <t>Transit Insurance</t>
  </si>
  <si>
    <t xml:space="preserve">Testing </t>
  </si>
  <si>
    <t>Initial Inspection</t>
  </si>
  <si>
    <t>Observations</t>
  </si>
  <si>
    <t xml:space="preserve">1. Price should equal price for item on invoice </t>
  </si>
  <si>
    <t>xxxx</t>
  </si>
  <si>
    <t>Project Name:</t>
  </si>
  <si>
    <t>Project Number:</t>
  </si>
  <si>
    <t>ECE Building</t>
  </si>
  <si>
    <t>CN345AJ</t>
  </si>
  <si>
    <t>Whitehall &amp; Associates</t>
  </si>
  <si>
    <t>Manufacturer Name</t>
  </si>
  <si>
    <t>Exclude: Finance Charges &amp; Maintenance Contract</t>
  </si>
  <si>
    <t>Date:</t>
  </si>
  <si>
    <t>2. Modular furniture is typically not inventoried and tracked unless a single component is greater than $500.</t>
  </si>
  <si>
    <t>Project Contractor:</t>
  </si>
  <si>
    <t>Contractor PayApp #</t>
  </si>
  <si>
    <t>Fixed Asset (Yes/No)</t>
  </si>
  <si>
    <t>xxxxxxxx</t>
  </si>
  <si>
    <t>bbbbb</t>
  </si>
  <si>
    <t>Price *</t>
  </si>
  <si>
    <t>Example: Contractor would complete and give to F&amp;S Project Manager (PM).  PM gives to F&amp;S Financial Services</t>
  </si>
  <si>
    <t>Project Manager:</t>
  </si>
  <si>
    <t>Source: Contract Schedule of Value (CSV) in Przm</t>
  </si>
  <si>
    <t>Grand Total:</t>
  </si>
  <si>
    <t>Sub-Contractor on CSV</t>
  </si>
  <si>
    <t>3. Need to create instructions for contractor to complete</t>
  </si>
  <si>
    <t>Date Received by University</t>
  </si>
  <si>
    <t xml:space="preserve">             * Price total must match furniture lines on the CSV</t>
  </si>
  <si>
    <t>Contractor PayApp Submittal- 1</t>
  </si>
  <si>
    <t>Contractor PayApp Submittal- 2</t>
  </si>
  <si>
    <t>Contractor PayApp Submittal- 3</t>
  </si>
  <si>
    <t>Item Count</t>
  </si>
  <si>
    <t>Contractor</t>
  </si>
  <si>
    <t>3. The awarded contractor would receive the partially completed FIF with all furniture listed.</t>
  </si>
  <si>
    <t>Table</t>
  </si>
  <si>
    <t>a</t>
  </si>
  <si>
    <t>Legs</t>
  </si>
  <si>
    <t>Feet</t>
  </si>
  <si>
    <t>Coasters</t>
  </si>
  <si>
    <t>No</t>
  </si>
  <si>
    <t xml:space="preserve">           * Price total must match furniture lines on the CSV</t>
  </si>
  <si>
    <t>Date PayAPP Approved by University</t>
  </si>
  <si>
    <t>Furniture Plant CFOAP:</t>
  </si>
  <si>
    <t>1-7xxxxx-236000-176700-236000</t>
  </si>
  <si>
    <t>Notes</t>
  </si>
  <si>
    <t>1. Price or asset value should match project's CSV.</t>
  </si>
  <si>
    <t>Yes</t>
  </si>
  <si>
    <t>no</t>
  </si>
  <si>
    <t>Grand Total</t>
  </si>
  <si>
    <t xml:space="preserve">8. This form is for proof of concept discussion only. </t>
  </si>
  <si>
    <t>* The final operational form will list "1 each" per line to identify each asset to tag.</t>
  </si>
  <si>
    <t>FM</t>
  </si>
  <si>
    <t>Date Schedule of Work Completed (SWC) Approved for Pmt  by University</t>
  </si>
  <si>
    <t>* For example, for the total quantity of 7 there would be seven lines with 1 each.</t>
  </si>
  <si>
    <t>Fixed Asset</t>
  </si>
  <si>
    <t>This is the SWC pay app number on the PRZM pay request</t>
  </si>
  <si>
    <t>Contractor Pay App Submittal</t>
  </si>
  <si>
    <t xml:space="preserve">This is the price per each item, not the price per assembled item. </t>
  </si>
  <si>
    <t>Price</t>
  </si>
  <si>
    <t xml:space="preserve">List the complete item as it is assembled in the final product.  For example, list a desk as one (1) item.  Do not list all individual components that make-up the desk. </t>
  </si>
  <si>
    <t>Assembled Item &amp; Description</t>
  </si>
  <si>
    <t>UIUC PM obtain from FMs</t>
  </si>
  <si>
    <t>Furniture Plant CFOAP</t>
  </si>
  <si>
    <t>Specific</t>
  </si>
  <si>
    <t xml:space="preserve">Update PSC provided FIF with actual items to be purchased.  FIF and CSV values must match. </t>
  </si>
  <si>
    <t xml:space="preserve">FIF shall initially be completed by the PSC at the end of design.  Update if addenda during bidding changed the FFE specified. </t>
  </si>
  <si>
    <t>General</t>
  </si>
  <si>
    <t>FIF Instructions</t>
  </si>
  <si>
    <r>
      <t xml:space="preserve">Need to provide clarification on this as I expect not all items will have one. </t>
    </r>
    <r>
      <rPr>
        <sz val="11"/>
        <color rgb="FF00B050"/>
        <rFont val="Calibri"/>
        <family val="2"/>
        <scheme val="minor"/>
      </rPr>
      <t xml:space="preserve">SC: If there is not a serial number, then enter "na" on the FIF.  </t>
    </r>
  </si>
  <si>
    <t>1. Jeff will speak with Cheryl Dodge, who has high experience in furniture documentation, to finalize the best way to tag, component or final piece.</t>
  </si>
  <si>
    <t>Cheryl Dodge confirmed the continuing University treatment of tagging at the component level.  So, for modular component furniture, the value of each component stands alone in determining if the $500 tagging threshold is met.</t>
  </si>
  <si>
    <r>
      <t xml:space="preserve">List all specific items that make-up the assembled item.  For example, a desk is composed of panels, drawers, a top, etc. Need to be more specific on how much detail is needed. The example lists "screws". Do we need this level of detail?  We need to be specific on how much detail is needed. </t>
    </r>
    <r>
      <rPr>
        <sz val="11"/>
        <color rgb="FF00B050"/>
        <rFont val="Calibri"/>
        <family val="2"/>
        <scheme val="minor"/>
      </rPr>
      <t>SC:  We need to list all items so that the CSV budget matches and see the comment below from Jeff Weaver email 1/27/15.</t>
    </r>
  </si>
  <si>
    <t>Jeff Weaver Email</t>
  </si>
  <si>
    <t>Professional Services Consultant (PSC):</t>
  </si>
  <si>
    <r>
      <t xml:space="preserve">Need a definition for this. </t>
    </r>
    <r>
      <rPr>
        <sz val="11"/>
        <color rgb="FF00B050"/>
        <rFont val="Calibri"/>
        <family val="2"/>
        <scheme val="minor"/>
      </rPr>
      <t>SC: See below</t>
    </r>
  </si>
  <si>
    <t>Fixed Asset Definition from OBFS</t>
  </si>
  <si>
    <t>Fixed assets are sometimes referred to as PPE (property, plant, and equipment). They are called "fixed" because they cannot easily be liquidated or converted into cash (liquid assets). These assets are purchased for continued and long-term use in conducting the University's business. They include land, buildings, machinery, furniture, computers, tools, etc.</t>
  </si>
  <si>
    <t>Professional Consultant Contractor</t>
  </si>
  <si>
    <r>
      <t xml:space="preserve">Need to provide clarification on this.  Is this different than the model number? </t>
    </r>
    <r>
      <rPr>
        <sz val="11"/>
        <color rgb="FF00B050"/>
        <rFont val="Calibri"/>
        <family val="2"/>
        <scheme val="minor"/>
      </rPr>
      <t>SC: The model number is the manufacturer's way of differentiating the different versions/series of a product it has made. For example, Honda makes the Accord with different models, LX, EX, etc., each with different features.  The vendor part number is  the number the retailer/distributed has assigned to the product in its software system to inventory and sale the item the vendor has purchased from the manufacturer.</t>
    </r>
  </si>
  <si>
    <t>2. The project's PSC would complete the FIF listing all furniture for the various project options.</t>
  </si>
  <si>
    <t>Project Manager (University):</t>
  </si>
  <si>
    <t>Project Number (University):</t>
  </si>
  <si>
    <t>Model Number / Part Number</t>
  </si>
  <si>
    <t>Source: Contract Schedule of Value (CSV) in PRZM</t>
  </si>
  <si>
    <t xml:space="preserve"> Project Contractor:</t>
  </si>
  <si>
    <t>Campus</t>
  </si>
  <si>
    <t>5. Financial Manager (FM) will send the FIF  to the project's campus unit and UPAR.</t>
  </si>
  <si>
    <r>
      <t xml:space="preserve">4. At </t>
    </r>
    <r>
      <rPr>
        <b/>
        <i/>
        <u/>
        <sz val="10"/>
        <color theme="1"/>
        <rFont val="Arial"/>
        <family val="2"/>
      </rPr>
      <t>substantial completion</t>
    </r>
    <r>
      <rPr>
        <sz val="10"/>
        <color theme="1"/>
        <rFont val="Arial"/>
        <family val="2"/>
      </rPr>
      <t xml:space="preserve"> the contractor would submit the FIF with the appropriate lines completed for furniture delivered to University.</t>
    </r>
  </si>
  <si>
    <t>7. PayAPP Approval Date is the date of the Financial Manager Approval in PRZM.</t>
  </si>
  <si>
    <t>6. Date PM approved is the PM approval of the SWC in PRZM.</t>
  </si>
  <si>
    <t>PSC (or)Contractor</t>
  </si>
  <si>
    <t>PSC (or) Contractor</t>
  </si>
  <si>
    <t>PSC (or)  Contractor</t>
  </si>
  <si>
    <t>PSC (or)                Contractor</t>
  </si>
  <si>
    <t>PSC (or)              Contractor</t>
  </si>
  <si>
    <t>Example: Contractor would complete and give to F&amp;S Project Manager (PM).  PM gives to F&amp;S Project Financial Operations.</t>
  </si>
  <si>
    <t>Individual Component</t>
  </si>
  <si>
    <t>Contractor Schedule of Work Completed (SWC) Submittal         Number</t>
  </si>
  <si>
    <t>Professional Services Consultant (PSC)</t>
  </si>
  <si>
    <t>FM completes before forwarding to Campus Unit and UPAR</t>
  </si>
  <si>
    <t>If there is not a serial number, then enter "NA" on the FIF</t>
  </si>
  <si>
    <t>This is the SWC number on the PRZM pay request</t>
  </si>
  <si>
    <t xml:space="preserve">Substantial Completion - Actual Date: </t>
  </si>
  <si>
    <t xml:space="preserve">  Professional Services Consultant (PSC):</t>
  </si>
  <si>
    <t>Source: Bid Documents and then Contract Schedule of Value (CSV) in PRZM</t>
  </si>
  <si>
    <t>Individual Component                  Description</t>
  </si>
  <si>
    <t>Schedule of Work Completed (SWC) Submission</t>
  </si>
  <si>
    <t>Date SWC Approved for Pmt  by University</t>
  </si>
  <si>
    <t>Contractor SWC Submittal         Number</t>
  </si>
  <si>
    <t>Component Fixed Asset (Yes/No)</t>
  </si>
  <si>
    <t>Component Extended    Total Price*</t>
  </si>
  <si>
    <t xml:space="preserve">Unit Price </t>
  </si>
  <si>
    <t>Date PayAPP Approved by Campus Construction Unit</t>
  </si>
  <si>
    <t>* The final operational form will list "1 each" per line to identify each asset that will a moveable equipment tag.</t>
  </si>
  <si>
    <t>* For example, for the total quantity of 7 above, there would be seven individual lines with 1 each.</t>
  </si>
  <si>
    <t>Contractor SWC Submittal Number</t>
  </si>
  <si>
    <t>2. The project's PSC completes the FIF listing all furniture for the various project options.</t>
  </si>
  <si>
    <t>3. The awarded contractor receives the partially completed FIF with all furniture listed upon Notice to Proceed.</t>
  </si>
  <si>
    <t>5. PM reviews the SWC and FIF for completeness and accuracy and forwards to the Financial Manager (FM).</t>
  </si>
  <si>
    <t>6. FM sends the FIF  to the project's campus unit and UPAR at substantial completion.</t>
  </si>
  <si>
    <t>7."Date SWC Approved" is the PM approval date of the SWC in PRZM.</t>
  </si>
  <si>
    <t xml:space="preserve">Furniture Components </t>
  </si>
  <si>
    <t>4. When a SWC includes furniture, the contractor submits the FIF with the appropriate lines completed for furniture delivered to the University.</t>
  </si>
  <si>
    <t xml:space="preserve">    Contractor appends the FIF with each SWC, so that the last SWC, with furniture, includes a fully completed FIF.</t>
  </si>
  <si>
    <t>8. "Date PayAPP" approved is the  FM approval date of the PayApp in PRZM.</t>
  </si>
  <si>
    <t xml:space="preserve">9. This form is for proof of concept discussion only. </t>
  </si>
  <si>
    <t>Date Created:</t>
  </si>
  <si>
    <t xml:space="preserve">Substantial Completion Actual Date: </t>
  </si>
  <si>
    <t>1. Grand Total should match project's CSV.</t>
  </si>
  <si>
    <t>Item Number</t>
  </si>
  <si>
    <t>Insert rows as needed</t>
  </si>
  <si>
    <t>Subtotal</t>
  </si>
  <si>
    <t>Process</t>
  </si>
  <si>
    <t>B. When a SWC includes furniture, the contractor submits the FIF with the appropriate lines completed for the furniture delivered to the University. Contractor appends the FIF with each SWC, so that the last SWC with furniture includes a fully completed FIF.</t>
  </si>
  <si>
    <t>C. PM reviews the SWC and FIF for completeness and accuracy as part of the SWC review.</t>
  </si>
  <si>
    <t>D. FM sends the FIF to the project's campus unit and UPAR at substantial completion.</t>
  </si>
  <si>
    <t xml:space="preserve">      FORMULAS,           DO NOT INPUT</t>
  </si>
  <si>
    <t>Total</t>
  </si>
  <si>
    <t>Item to be Tagged? (Yes/No)</t>
  </si>
  <si>
    <t>Description</t>
  </si>
  <si>
    <t>An assembled item description may have multiple related component item descriptions (i.e. assembled modular deck involves several components - legs, table top, etc.)</t>
  </si>
  <si>
    <t>This is the price per component. If possible, include related shipping and installation costs at the component level.  If not possible, enter shipping and installation charges below the subtotal.</t>
  </si>
  <si>
    <t>OTHER EQUIPMENT</t>
  </si>
  <si>
    <t>AUDIOVISUAL AND TELECOM</t>
  </si>
  <si>
    <t>2. The project's PSC completes the FIF listing all furniture, fixtures and equipment for the various project options.</t>
  </si>
  <si>
    <t>SUMMARY</t>
  </si>
  <si>
    <t>FURNITURE</t>
  </si>
  <si>
    <t>DO NOT</t>
  </si>
  <si>
    <t>INPUT</t>
  </si>
  <si>
    <t>General Information</t>
  </si>
  <si>
    <r>
      <t>Furniture, Fixtures and Equipment Listing</t>
    </r>
    <r>
      <rPr>
        <b/>
        <vertAlign val="superscript"/>
        <sz val="12"/>
        <rFont val="Calibri"/>
        <family val="2"/>
        <scheme val="minor"/>
      </rPr>
      <t>2</t>
    </r>
  </si>
  <si>
    <r>
      <t>Total</t>
    </r>
    <r>
      <rPr>
        <b/>
        <vertAlign val="superscript"/>
        <sz val="12"/>
        <color theme="1"/>
        <rFont val="Calibri"/>
        <family val="2"/>
        <scheme val="minor"/>
      </rPr>
      <t>1</t>
    </r>
  </si>
  <si>
    <t>CAPITAL PROGRAMS</t>
  </si>
  <si>
    <t>CONTRACTOR PURCHASED FURNITURE, FIXTURES AND EQUIPMENT INVENTORY FORM (FIF)</t>
  </si>
  <si>
    <t>NON-CDB PROJECTS</t>
  </si>
  <si>
    <t xml:space="preserve"> OTHER EQUIPMENT</t>
  </si>
  <si>
    <t>AUDIO/VISUAL AND TELECOM</t>
  </si>
  <si>
    <t>4. An assembled item description may have multiple related component item descriptions (i.e. assembled modular desk involves several components - legs, table top, etc.)</t>
  </si>
  <si>
    <r>
      <t>Assembled Item Description</t>
    </r>
    <r>
      <rPr>
        <b/>
        <vertAlign val="superscript"/>
        <sz val="12"/>
        <color theme="1"/>
        <rFont val="Calibri"/>
        <family val="2"/>
        <scheme val="minor"/>
      </rPr>
      <t>4</t>
    </r>
  </si>
  <si>
    <r>
      <t>Component Description</t>
    </r>
    <r>
      <rPr>
        <b/>
        <vertAlign val="superscript"/>
        <sz val="12"/>
        <color theme="1"/>
        <rFont val="Calibri"/>
        <family val="2"/>
        <scheme val="minor"/>
      </rPr>
      <t>4</t>
    </r>
  </si>
  <si>
    <r>
      <t>CFOAP</t>
    </r>
    <r>
      <rPr>
        <b/>
        <vertAlign val="superscript"/>
        <sz val="12"/>
        <color theme="1"/>
        <rFont val="Calibri"/>
        <family val="2"/>
        <scheme val="minor"/>
      </rPr>
      <t>7</t>
    </r>
    <r>
      <rPr>
        <b/>
        <sz val="12"/>
        <color theme="1"/>
        <rFont val="Calibri"/>
        <family val="2"/>
        <scheme val="minor"/>
      </rPr>
      <t>:</t>
    </r>
  </si>
  <si>
    <t>Installation and other charges to be allocated</t>
  </si>
  <si>
    <t>Unit Price Extended with Cost Allocations</t>
  </si>
  <si>
    <t>Number of Components Purchased</t>
  </si>
  <si>
    <r>
      <t>Component Price per Unit</t>
    </r>
    <r>
      <rPr>
        <b/>
        <vertAlign val="superscript"/>
        <sz val="12"/>
        <color theme="1"/>
        <rFont val="Calibri"/>
        <family val="2"/>
        <scheme val="minor"/>
      </rPr>
      <t>5</t>
    </r>
  </si>
  <si>
    <t>Component Price Extended (Price x Quantity)</t>
  </si>
  <si>
    <t>Check figure</t>
  </si>
  <si>
    <t>s/b $0</t>
  </si>
  <si>
    <t>3. Per University accounting policy, moveable equipment has the following attributes: 1) a physical object, 2) useful life expectancy of a year or more, 3) permanent possession by the University, 4) not part of a collection, 5) moveable (not permanently attached).  The University identifies and tags modular/component furniture at the component piece level rather than at the assembled level requiring vendors to provide details of the items purchased at the component level for costing/valuation purposes.  Moveable equipment should be distinguished from fixed equipment which cannot be removed from the building without significant physical effort, technical expertise, or costly or extensive repairs or alterations to make the space usable for other purposes (eg: rewiring, cutting into walls, etc.)</t>
  </si>
  <si>
    <r>
      <t>Component Unit Price</t>
    </r>
    <r>
      <rPr>
        <b/>
        <vertAlign val="superscript"/>
        <sz val="12"/>
        <color theme="1"/>
        <rFont val="Calibri"/>
        <family val="2"/>
        <scheme val="minor"/>
      </rPr>
      <t>5</t>
    </r>
  </si>
  <si>
    <r>
      <t>Component Price With Cost Allocations</t>
    </r>
    <r>
      <rPr>
        <b/>
        <vertAlign val="superscript"/>
        <sz val="12"/>
        <rFont val="Calibri"/>
        <family val="2"/>
        <scheme val="minor"/>
      </rPr>
      <t>6</t>
    </r>
  </si>
  <si>
    <r>
      <t>Serial Number</t>
    </r>
    <r>
      <rPr>
        <b/>
        <vertAlign val="superscript"/>
        <sz val="12"/>
        <color theme="1"/>
        <rFont val="Calibri"/>
        <family val="2"/>
        <scheme val="minor"/>
      </rPr>
      <t>7</t>
    </r>
  </si>
  <si>
    <t>7. If there is not a serial number, then enter "NA" on the FIF</t>
  </si>
  <si>
    <t>8. FM completes before forwarding to Campus Unit and UPAR</t>
  </si>
  <si>
    <t>9. This is the SWC number on the PRZM pay request</t>
  </si>
  <si>
    <r>
      <t>CFOAP</t>
    </r>
    <r>
      <rPr>
        <b/>
        <vertAlign val="superscript"/>
        <sz val="12"/>
        <color theme="1"/>
        <rFont val="Calibri"/>
        <family val="2"/>
        <scheme val="minor"/>
      </rPr>
      <t>8</t>
    </r>
    <r>
      <rPr>
        <b/>
        <sz val="12"/>
        <color theme="1"/>
        <rFont val="Calibri"/>
        <family val="2"/>
        <scheme val="minor"/>
      </rPr>
      <t>:</t>
    </r>
  </si>
  <si>
    <r>
      <t>Contractor SWC Submittal Number</t>
    </r>
    <r>
      <rPr>
        <b/>
        <vertAlign val="superscript"/>
        <sz val="12"/>
        <color theme="1"/>
        <rFont val="Calibri"/>
        <family val="2"/>
        <scheme val="minor"/>
      </rPr>
      <t>9</t>
    </r>
  </si>
  <si>
    <t>5. This is the price per component. If possible, include related shipping and installation costs at the component level on each line.  If this information is not available at the component level, enter total shipping and installation charges in the cell below the subtotal.</t>
  </si>
  <si>
    <t>6. Formula driven column that allocates any previously unallocated charges (i.e. shipping, installation, etc.) to the component.  This column will be auto-populated only if shipping, installation, etc. charges were not previously applied at the component level.</t>
  </si>
  <si>
    <t>A. Contractors receive the partially completed FIF(s) with all furniture listed.</t>
  </si>
  <si>
    <t>PSC (or) Contractor Input</t>
  </si>
  <si>
    <t>&lt;Formula&gt; Do Not Input</t>
  </si>
  <si>
    <t>PSC (or)  Contractor Input</t>
  </si>
  <si>
    <t>Contractor Input</t>
  </si>
  <si>
    <t>FORMULAS</t>
  </si>
  <si>
    <r>
      <t xml:space="preserve">E. For items greater than </t>
    </r>
    <r>
      <rPr>
        <sz val="12"/>
        <rFont val="Calibri"/>
        <family val="2"/>
        <scheme val="minor"/>
      </rPr>
      <t>$</t>
    </r>
    <r>
      <rPr>
        <sz val="12"/>
        <color rgb="FFFF0000"/>
        <rFont val="Calibri"/>
        <family val="2"/>
        <scheme val="minor"/>
      </rPr>
      <t>2,500</t>
    </r>
    <r>
      <rPr>
        <sz val="12"/>
        <color theme="1"/>
        <rFont val="Calibri"/>
        <family val="2"/>
        <scheme val="minor"/>
      </rPr>
      <t>, the final form must have no more than 1 item per line for future tagging purposes.  The description, price, model and serial number (if applicable) must be provided.</t>
    </r>
  </si>
  <si>
    <r>
      <t>E. For items greater than $</t>
    </r>
    <r>
      <rPr>
        <sz val="12"/>
        <color rgb="FFFF0000"/>
        <rFont val="Calibri"/>
        <family val="2"/>
        <scheme val="minor"/>
      </rPr>
      <t>2,500</t>
    </r>
    <r>
      <rPr>
        <sz val="12"/>
        <rFont val="Calibri"/>
        <family val="2"/>
        <scheme val="minor"/>
      </rPr>
      <t>, the final form must have no more than 1 item per line for future tagging purposes.  The description, price, model and serial number (if applicable) must be provided.</t>
    </r>
  </si>
  <si>
    <r>
      <t>E. For items greater than</t>
    </r>
    <r>
      <rPr>
        <sz val="12"/>
        <color rgb="FFFF0000"/>
        <rFont val="Calibri"/>
        <family val="2"/>
        <scheme val="minor"/>
      </rPr>
      <t xml:space="preserve"> </t>
    </r>
    <r>
      <rPr>
        <sz val="12"/>
        <rFont val="Calibri"/>
        <family val="2"/>
        <scheme val="minor"/>
      </rPr>
      <t>$</t>
    </r>
    <r>
      <rPr>
        <sz val="12"/>
        <color rgb="FFFF0000"/>
        <rFont val="Calibri"/>
        <family val="2"/>
        <scheme val="minor"/>
      </rPr>
      <t>2,500</t>
    </r>
    <r>
      <rPr>
        <sz val="12"/>
        <color theme="1"/>
        <rFont val="Calibri"/>
        <family val="2"/>
        <scheme val="minor"/>
      </rPr>
      <t>, the final form must have no more than 1 item per line for future tagging purposes.  The description, price, model and serial number (if applicable) must be provided.</t>
    </r>
  </si>
  <si>
    <t>Warranty Start Date</t>
  </si>
  <si>
    <t>Warranty End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</si>
</sst>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quot;$&quot;#,##0.00"/>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
      <sz val="10"/>
      <color theme="1"/>
      <name val="Arial"/>
      <family val="2"/>
    </font>
    <font>
      <b/>
      <sz val="11"/>
      <name val="Calibri"/>
      <family val="2"/>
      <scheme val="minor"/>
    </font>
    <font>
      <b/>
      <sz val="11"/>
      <color theme="0"/>
      <name val="Calibri"/>
      <family val="2"/>
      <scheme val="minor"/>
    </font>
    <font>
      <sz val="11"/>
      <color rgb="FFFF0000"/>
      <name val="Calibri"/>
      <family val="2"/>
      <scheme val="minor"/>
    </font>
    <font>
      <sz val="11"/>
      <color rgb="FF00B050"/>
      <name val="Calibri"/>
      <family val="2"/>
      <scheme val="minor"/>
    </font>
    <font>
      <sz val="10"/>
      <color rgb="FF000099"/>
      <name val="Arial"/>
      <family val="2"/>
    </font>
    <font>
      <b/>
      <sz val="10"/>
      <color rgb="FFFF0000"/>
      <name val="Arial"/>
      <family val="2"/>
    </font>
    <font>
      <b/>
      <sz val="11"/>
      <color rgb="FF00B050"/>
      <name val="Calibri"/>
      <family val="2"/>
      <scheme val="minor"/>
    </font>
    <font>
      <b/>
      <i/>
      <u/>
      <sz val="10"/>
      <color theme="1"/>
      <name val="Arial"/>
      <family val="2"/>
    </font>
    <font>
      <sz val="11"/>
      <name val="Calibri"/>
      <family val="2"/>
      <scheme val="minor"/>
    </font>
    <font>
      <sz val="12"/>
      <color theme="1"/>
      <name val="Calibri"/>
      <family val="2"/>
      <scheme val="minor"/>
    </font>
    <font>
      <b/>
      <sz val="12"/>
      <color theme="1"/>
      <name val="Calibri"/>
      <family val="2"/>
      <scheme val="minor"/>
    </font>
    <font>
      <b/>
      <sz val="12"/>
      <color rgb="FFFF0000"/>
      <name val="Calibri"/>
      <family val="2"/>
      <scheme val="minor"/>
    </font>
    <font>
      <b/>
      <sz val="12"/>
      <name val="Calibri"/>
      <family val="2"/>
      <scheme val="minor"/>
    </font>
    <font>
      <b/>
      <vertAlign val="superscript"/>
      <sz val="12"/>
      <name val="Calibri"/>
      <family val="2"/>
      <scheme val="minor"/>
    </font>
    <font>
      <b/>
      <vertAlign val="superscript"/>
      <sz val="12"/>
      <color theme="1"/>
      <name val="Calibri"/>
      <family val="2"/>
      <scheme val="minor"/>
    </font>
    <font>
      <b/>
      <sz val="12"/>
      <color indexed="8"/>
      <name val="Calibri"/>
      <family val="2"/>
      <scheme val="minor"/>
    </font>
    <font>
      <sz val="12"/>
      <color rgb="FFFF0000"/>
      <name val="Calibri"/>
      <family val="2"/>
      <scheme val="minor"/>
    </font>
    <font>
      <sz val="12"/>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469">
    <xf numFmtId="0" fontId="0" fillId="0" borderId="0" xfId="0"/>
    <xf numFmtId="0" fontId="0" fillId="0" borderId="0" xfId="0" applyAlignment="1">
      <alignment horizontal="left" vertical="top"/>
    </xf>
    <xf numFmtId="0" fontId="2" fillId="2" borderId="1" xfId="0" applyFont="1" applyFill="1" applyBorder="1" applyAlignment="1">
      <alignment horizontal="left" vertical="top" wrapText="1"/>
    </xf>
    <xf numFmtId="0" fontId="0" fillId="0" borderId="2" xfId="0" applyBorder="1"/>
    <xf numFmtId="0" fontId="0" fillId="2" borderId="3" xfId="0" applyFill="1" applyBorder="1" applyAlignment="1">
      <alignment horizontal="left" vertical="top"/>
    </xf>
    <xf numFmtId="0" fontId="0" fillId="2" borderId="4" xfId="0" applyFill="1" applyBorder="1" applyAlignment="1">
      <alignment horizontal="left" vertical="top"/>
    </xf>
    <xf numFmtId="0" fontId="0" fillId="2" borderId="5" xfId="0" applyFill="1" applyBorder="1" applyAlignment="1">
      <alignment horizontal="left" vertical="top"/>
    </xf>
    <xf numFmtId="0" fontId="2" fillId="2" borderId="6" xfId="0" applyFont="1" applyFill="1" applyBorder="1" applyAlignment="1">
      <alignment horizontal="left" vertical="top"/>
    </xf>
    <xf numFmtId="0" fontId="2" fillId="2" borderId="7" xfId="0" applyFont="1" applyFill="1" applyBorder="1" applyAlignment="1">
      <alignment horizontal="left" vertical="top"/>
    </xf>
    <xf numFmtId="0" fontId="2" fillId="2" borderId="8" xfId="0" applyFont="1" applyFill="1" applyBorder="1" applyAlignment="1">
      <alignment horizontal="left" vertical="top"/>
    </xf>
    <xf numFmtId="0" fontId="0" fillId="0" borderId="6" xfId="0" applyBorder="1"/>
    <xf numFmtId="0" fontId="0" fillId="0" borderId="7" xfId="0" applyBorder="1"/>
    <xf numFmtId="0" fontId="0" fillId="0" borderId="8" xfId="0" applyBorder="1"/>
    <xf numFmtId="44" fontId="0" fillId="0" borderId="0" xfId="1" applyFont="1"/>
    <xf numFmtId="44" fontId="0" fillId="0" borderId="6" xfId="1" applyFont="1" applyBorder="1"/>
    <xf numFmtId="44" fontId="2" fillId="2" borderId="9" xfId="1" applyFont="1" applyFill="1" applyBorder="1"/>
    <xf numFmtId="44" fontId="0" fillId="0" borderId="7" xfId="1" applyFont="1" applyBorder="1"/>
    <xf numFmtId="44" fontId="2" fillId="2" borderId="0" xfId="1" applyFont="1" applyFill="1" applyBorder="1"/>
    <xf numFmtId="44" fontId="0" fillId="0" borderId="8" xfId="1" applyFont="1" applyBorder="1"/>
    <xf numFmtId="44" fontId="2" fillId="2" borderId="2" xfId="1" applyFont="1" applyFill="1" applyBorder="1"/>
    <xf numFmtId="0" fontId="3" fillId="0" borderId="0" xfId="0" applyFont="1" applyAlignment="1">
      <alignment horizontal="left" vertical="top"/>
    </xf>
    <xf numFmtId="1" fontId="0" fillId="0" borderId="0" xfId="1" applyNumberFormat="1" applyFont="1"/>
    <xf numFmtId="1" fontId="0" fillId="0" borderId="2" xfId="1" applyNumberFormat="1" applyFont="1" applyBorder="1"/>
    <xf numFmtId="0" fontId="0" fillId="3" borderId="0" xfId="0" applyFill="1"/>
    <xf numFmtId="0" fontId="4" fillId="0" borderId="0" xfId="0" applyFont="1" applyAlignment="1">
      <alignment vertical="center"/>
    </xf>
    <xf numFmtId="0" fontId="3" fillId="0" borderId="2" xfId="0" applyFont="1" applyBorder="1" applyAlignment="1">
      <alignment horizontal="left" vertical="top"/>
    </xf>
    <xf numFmtId="0" fontId="0" fillId="0" borderId="2" xfId="0" applyBorder="1" applyAlignment="1">
      <alignment horizontal="left" vertical="top"/>
    </xf>
    <xf numFmtId="44" fontId="0" fillId="0" borderId="2" xfId="1" applyFont="1" applyBorder="1"/>
    <xf numFmtId="0" fontId="2" fillId="0" borderId="0" xfId="0" applyFont="1" applyAlignment="1">
      <alignment horizontal="left" vertical="top"/>
    </xf>
    <xf numFmtId="0" fontId="2" fillId="0" borderId="0" xfId="0" applyFont="1"/>
    <xf numFmtId="14" fontId="0" fillId="0" borderId="2" xfId="0" applyNumberFormat="1" applyBorder="1"/>
    <xf numFmtId="44" fontId="2" fillId="0" borderId="0" xfId="1" applyFont="1" applyAlignment="1">
      <alignment horizontal="left" vertical="top"/>
    </xf>
    <xf numFmtId="0" fontId="3" fillId="0" borderId="0" xfId="0" applyFont="1"/>
    <xf numFmtId="44" fontId="0" fillId="0" borderId="0" xfId="1" applyFont="1" applyBorder="1"/>
    <xf numFmtId="44" fontId="2" fillId="0" borderId="0" xfId="1" applyFont="1"/>
    <xf numFmtId="44" fontId="2" fillId="2" borderId="1" xfId="1" applyFont="1" applyFill="1" applyBorder="1" applyAlignment="1">
      <alignment horizontal="left" vertical="top" wrapText="1"/>
    </xf>
    <xf numFmtId="0" fontId="0" fillId="0" borderId="0" xfId="0" applyAlignment="1">
      <alignment horizontal="left" vertical="top" wrapText="1"/>
    </xf>
    <xf numFmtId="0" fontId="2" fillId="3" borderId="1" xfId="0" applyFont="1" applyFill="1" applyBorder="1" applyAlignment="1">
      <alignment horizontal="left" vertical="top" wrapText="1"/>
    </xf>
    <xf numFmtId="0" fontId="0" fillId="0" borderId="0" xfId="0" applyAlignment="1">
      <alignment horizontal="left"/>
    </xf>
    <xf numFmtId="0" fontId="0" fillId="0" borderId="2" xfId="0" applyBorder="1" applyAlignment="1">
      <alignment horizontal="left"/>
    </xf>
    <xf numFmtId="0" fontId="3" fillId="0" borderId="0" xfId="0" applyFont="1" applyAlignment="1">
      <alignment horizontal="left"/>
    </xf>
    <xf numFmtId="0" fontId="0" fillId="0" borderId="6"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6" xfId="1" applyNumberFormat="1" applyFont="1" applyBorder="1"/>
    <xf numFmtId="0" fontId="0" fillId="0" borderId="7" xfId="1" applyNumberFormat="1" applyFont="1" applyBorder="1"/>
    <xf numFmtId="0" fontId="0" fillId="0" borderId="8" xfId="1" applyNumberFormat="1" applyFont="1" applyBorder="1"/>
    <xf numFmtId="0" fontId="0" fillId="0" borderId="10" xfId="0" applyBorder="1"/>
    <xf numFmtId="0" fontId="0" fillId="0" borderId="11" xfId="0" applyBorder="1"/>
    <xf numFmtId="14" fontId="0" fillId="0" borderId="6" xfId="0" applyNumberFormat="1" applyBorder="1"/>
    <xf numFmtId="14" fontId="0" fillId="0" borderId="7" xfId="0" applyNumberFormat="1" applyBorder="1"/>
    <xf numFmtId="14" fontId="0" fillId="0" borderId="8" xfId="0" applyNumberFormat="1" applyBorder="1"/>
    <xf numFmtId="14" fontId="0" fillId="0" borderId="0" xfId="0" applyNumberFormat="1"/>
    <xf numFmtId="14" fontId="2" fillId="2" borderId="1" xfId="0" applyNumberFormat="1" applyFont="1" applyFill="1" applyBorder="1" applyAlignment="1">
      <alignment horizontal="left" vertical="top" wrapText="1"/>
    </xf>
    <xf numFmtId="0" fontId="0" fillId="0" borderId="0" xfId="0" applyAlignment="1">
      <alignment horizontal="right" vertical="top"/>
    </xf>
    <xf numFmtId="0" fontId="0" fillId="0" borderId="2" xfId="0" applyBorder="1" applyAlignment="1">
      <alignment horizontal="right" vertical="top"/>
    </xf>
    <xf numFmtId="0" fontId="0" fillId="0" borderId="6" xfId="0" applyBorder="1" applyAlignment="1">
      <alignment horizontal="right" vertical="top"/>
    </xf>
    <xf numFmtId="0" fontId="0" fillId="0" borderId="7" xfId="0" applyBorder="1" applyAlignment="1">
      <alignment horizontal="right" vertical="top"/>
    </xf>
    <xf numFmtId="0" fontId="0" fillId="0" borderId="8" xfId="0" applyBorder="1" applyAlignment="1">
      <alignment horizontal="right" vertical="top"/>
    </xf>
    <xf numFmtId="0" fontId="5" fillId="0" borderId="0" xfId="0" applyFont="1" applyAlignment="1">
      <alignment horizontal="left" vertical="top"/>
    </xf>
    <xf numFmtId="0" fontId="2" fillId="3" borderId="0" xfId="0" applyFont="1" applyFill="1"/>
    <xf numFmtId="0" fontId="3" fillId="4" borderId="1" xfId="0" applyFont="1" applyFill="1" applyBorder="1" applyAlignment="1">
      <alignment horizontal="left" vertical="top"/>
    </xf>
    <xf numFmtId="0" fontId="3" fillId="0" borderId="1" xfId="0" applyFont="1" applyBorder="1" applyAlignment="1">
      <alignment horizontal="left"/>
    </xf>
    <xf numFmtId="164" fontId="0" fillId="0" borderId="6" xfId="1" applyNumberFormat="1" applyFont="1" applyBorder="1"/>
    <xf numFmtId="164" fontId="2" fillId="2" borderId="9" xfId="1" applyNumberFormat="1" applyFont="1" applyFill="1" applyBorder="1"/>
    <xf numFmtId="164" fontId="0" fillId="0" borderId="7" xfId="1" applyNumberFormat="1" applyFont="1" applyBorder="1"/>
    <xf numFmtId="164" fontId="2" fillId="2" borderId="0" xfId="1" applyNumberFormat="1" applyFont="1" applyFill="1" applyBorder="1"/>
    <xf numFmtId="164" fontId="0" fillId="0" borderId="8" xfId="1" applyNumberFormat="1" applyFont="1" applyBorder="1"/>
    <xf numFmtId="164" fontId="2" fillId="2" borderId="2" xfId="1" applyNumberFormat="1" applyFont="1" applyFill="1" applyBorder="1"/>
    <xf numFmtId="14" fontId="3" fillId="5" borderId="1" xfId="0" applyNumberFormat="1" applyFont="1" applyFill="1" applyBorder="1" applyAlignment="1">
      <alignment horizontal="center" vertical="top"/>
    </xf>
    <xf numFmtId="164" fontId="2" fillId="2" borderId="6" xfId="1" applyNumberFormat="1" applyFont="1" applyFill="1" applyBorder="1"/>
    <xf numFmtId="0" fontId="2" fillId="2" borderId="6" xfId="0" applyFont="1" applyFill="1" applyBorder="1" applyAlignment="1">
      <alignment horizontal="right" vertical="top"/>
    </xf>
    <xf numFmtId="44" fontId="0" fillId="0" borderId="0" xfId="1" applyFont="1" applyAlignment="1">
      <alignment horizontal="left" indent="2"/>
    </xf>
    <xf numFmtId="164" fontId="2" fillId="2" borderId="8" xfId="1" applyNumberFormat="1" applyFont="1" applyFill="1" applyBorder="1"/>
    <xf numFmtId="0" fontId="2" fillId="2" borderId="8" xfId="0" applyFont="1" applyFill="1" applyBorder="1" applyAlignment="1">
      <alignment horizontal="right" vertical="top"/>
    </xf>
    <xf numFmtId="0" fontId="0" fillId="0" borderId="3" xfId="0" applyBorder="1"/>
    <xf numFmtId="0" fontId="0" fillId="0" borderId="4" xfId="0" applyBorder="1"/>
    <xf numFmtId="1" fontId="0" fillId="0" borderId="0" xfId="1" applyNumberFormat="1" applyFont="1" applyBorder="1"/>
    <xf numFmtId="0" fontId="2" fillId="2" borderId="9" xfId="1" applyNumberFormat="1" applyFont="1" applyFill="1" applyBorder="1"/>
    <xf numFmtId="1" fontId="2" fillId="2" borderId="6" xfId="1" applyNumberFormat="1" applyFont="1" applyFill="1" applyBorder="1"/>
    <xf numFmtId="1" fontId="2" fillId="2" borderId="8" xfId="1" applyNumberFormat="1" applyFont="1" applyFill="1" applyBorder="1"/>
    <xf numFmtId="0" fontId="6" fillId="6" borderId="0" xfId="0" applyFont="1" applyFill="1" applyAlignment="1">
      <alignment vertical="top"/>
    </xf>
    <xf numFmtId="0" fontId="0" fillId="0" borderId="0" xfId="0" applyAlignment="1">
      <alignment vertical="top"/>
    </xf>
    <xf numFmtId="0" fontId="2" fillId="4" borderId="14" xfId="0" applyFont="1" applyFill="1" applyBorder="1" applyAlignment="1">
      <alignment vertical="top"/>
    </xf>
    <xf numFmtId="0" fontId="2" fillId="0" borderId="1" xfId="0" applyFont="1" applyBorder="1" applyAlignment="1">
      <alignment vertical="top"/>
    </xf>
    <xf numFmtId="0" fontId="7" fillId="0" borderId="1" xfId="0" applyFont="1" applyBorder="1" applyAlignment="1">
      <alignment vertical="top" wrapText="1"/>
    </xf>
    <xf numFmtId="0" fontId="0" fillId="0" borderId="0" xfId="0" applyAlignment="1">
      <alignment vertical="top" wrapText="1"/>
    </xf>
    <xf numFmtId="0" fontId="0" fillId="0" borderId="8" xfId="0" applyBorder="1" applyAlignment="1">
      <alignment vertical="top" wrapText="1"/>
    </xf>
    <xf numFmtId="0" fontId="0" fillId="4" borderId="13" xfId="0" applyFill="1" applyBorder="1" applyAlignment="1">
      <alignment vertical="top" wrapText="1"/>
    </xf>
    <xf numFmtId="0" fontId="0" fillId="0" borderId="1" xfId="0" applyBorder="1" applyAlignment="1">
      <alignment vertical="top" wrapText="1"/>
    </xf>
    <xf numFmtId="0" fontId="11" fillId="0" borderId="6" xfId="0" applyFont="1" applyBorder="1" applyAlignment="1">
      <alignment vertical="top" wrapText="1"/>
    </xf>
    <xf numFmtId="0" fontId="9" fillId="0" borderId="7" xfId="0" applyFont="1" applyBorder="1" applyAlignment="1">
      <alignment horizontal="left" vertical="top" wrapText="1"/>
    </xf>
    <xf numFmtId="0" fontId="10" fillId="0" borderId="8" xfId="0" applyFont="1" applyBorder="1" applyAlignment="1">
      <alignment horizontal="left" vertical="top" wrapText="1"/>
    </xf>
    <xf numFmtId="0" fontId="2" fillId="0" borderId="2" xfId="0" applyFont="1" applyBorder="1" applyAlignment="1">
      <alignment horizontal="left" vertical="top"/>
    </xf>
    <xf numFmtId="0" fontId="2" fillId="0" borderId="0" xfId="0" applyFont="1" applyAlignment="1">
      <alignment horizontal="left" indent="1"/>
    </xf>
    <xf numFmtId="44" fontId="0" fillId="0" borderId="0" xfId="1" applyFont="1" applyAlignment="1">
      <alignment horizontal="left" indent="1"/>
    </xf>
    <xf numFmtId="44" fontId="2" fillId="0" borderId="0" xfId="1" applyFont="1" applyAlignment="1">
      <alignment horizontal="left" vertical="top" indent="1"/>
    </xf>
    <xf numFmtId="0" fontId="2" fillId="0" borderId="0" xfId="0" applyFont="1" applyAlignment="1">
      <alignment horizontal="left" vertical="center"/>
    </xf>
    <xf numFmtId="44" fontId="2" fillId="0" borderId="0" xfId="1" quotePrefix="1" applyFont="1" applyAlignment="1">
      <alignment horizontal="left" vertical="top"/>
    </xf>
    <xf numFmtId="14" fontId="2" fillId="2" borderId="12" xfId="0" applyNumberFormat="1" applyFont="1" applyFill="1" applyBorder="1"/>
    <xf numFmtId="14" fontId="2" fillId="2" borderId="6" xfId="0" applyNumberFormat="1" applyFont="1" applyFill="1" applyBorder="1"/>
    <xf numFmtId="0" fontId="2" fillId="2" borderId="5" xfId="1" applyNumberFormat="1" applyFont="1" applyFill="1" applyBorder="1"/>
    <xf numFmtId="14" fontId="2" fillId="2" borderId="10" xfId="0" applyNumberFormat="1" applyFont="1" applyFill="1" applyBorder="1"/>
    <xf numFmtId="14" fontId="2" fillId="2" borderId="8" xfId="0" applyNumberFormat="1" applyFont="1" applyFill="1" applyBorder="1"/>
    <xf numFmtId="44" fontId="0" fillId="0" borderId="0" xfId="1" applyFont="1" applyAlignment="1">
      <alignment horizontal="left" indent="5"/>
    </xf>
    <xf numFmtId="44" fontId="0" fillId="0" borderId="0" xfId="1" applyFont="1" applyAlignment="1">
      <alignment horizontal="left" indent="9"/>
    </xf>
    <xf numFmtId="0" fontId="3" fillId="5" borderId="1" xfId="0" applyFont="1" applyFill="1" applyBorder="1" applyAlignment="1">
      <alignment horizontal="center" vertical="top"/>
    </xf>
    <xf numFmtId="0" fontId="3" fillId="4" borderId="1" xfId="0" applyFont="1" applyFill="1" applyBorder="1" applyAlignment="1">
      <alignment horizontal="center" vertical="top"/>
    </xf>
    <xf numFmtId="0" fontId="3" fillId="4" borderId="1" xfId="0" applyFont="1" applyFill="1" applyBorder="1" applyAlignment="1">
      <alignment horizontal="left" vertical="top" wrapText="1"/>
    </xf>
    <xf numFmtId="14" fontId="0" fillId="5" borderId="7" xfId="0" applyNumberFormat="1" applyFill="1" applyBorder="1"/>
    <xf numFmtId="0" fontId="3" fillId="0" borderId="0" xfId="0" applyFont="1" applyAlignment="1">
      <alignment horizontal="left" vertical="top" wrapText="1"/>
    </xf>
    <xf numFmtId="0" fontId="2" fillId="2" borderId="0" xfId="0" applyFont="1" applyFill="1" applyAlignment="1">
      <alignment horizontal="left" indent="1"/>
    </xf>
    <xf numFmtId="0" fontId="0" fillId="2" borderId="0" xfId="0" applyFill="1"/>
    <xf numFmtId="165" fontId="0" fillId="0" borderId="0" xfId="0" applyNumberFormat="1"/>
    <xf numFmtId="165" fontId="2" fillId="0" borderId="0" xfId="0" applyNumberFormat="1" applyFont="1" applyAlignment="1">
      <alignment horizontal="left" vertical="center"/>
    </xf>
    <xf numFmtId="165" fontId="2" fillId="0" borderId="0" xfId="1" quotePrefix="1" applyNumberFormat="1" applyFont="1" applyAlignment="1">
      <alignment horizontal="left" vertical="top"/>
    </xf>
    <xf numFmtId="165" fontId="0" fillId="0" borderId="2" xfId="0" applyNumberFormat="1" applyBorder="1"/>
    <xf numFmtId="165" fontId="0" fillId="0" borderId="6" xfId="1" applyNumberFormat="1" applyFont="1" applyBorder="1"/>
    <xf numFmtId="165" fontId="0" fillId="0" borderId="7" xfId="1" applyNumberFormat="1" applyFont="1" applyBorder="1"/>
    <xf numFmtId="165" fontId="2" fillId="2" borderId="9" xfId="1" applyNumberFormat="1" applyFont="1" applyFill="1" applyBorder="1"/>
    <xf numFmtId="165" fontId="2" fillId="2" borderId="2" xfId="1" applyNumberFormat="1" applyFont="1" applyFill="1" applyBorder="1"/>
    <xf numFmtId="165" fontId="0" fillId="0" borderId="8" xfId="1" applyNumberFormat="1" applyFont="1" applyBorder="1"/>
    <xf numFmtId="0" fontId="3" fillId="4" borderId="6" xfId="0" applyFont="1" applyFill="1" applyBorder="1" applyAlignment="1">
      <alignment horizontal="left" vertical="top" wrapText="1"/>
    </xf>
    <xf numFmtId="0" fontId="3" fillId="4" borderId="6" xfId="0" applyFont="1" applyFill="1" applyBorder="1" applyAlignment="1">
      <alignment horizontal="left"/>
    </xf>
    <xf numFmtId="14" fontId="3" fillId="4" borderId="6" xfId="0" applyNumberFormat="1" applyFont="1" applyFill="1" applyBorder="1" applyAlignment="1">
      <alignment horizontal="center" vertical="top"/>
    </xf>
    <xf numFmtId="0" fontId="3" fillId="4" borderId="6" xfId="0" applyFont="1" applyFill="1" applyBorder="1" applyAlignment="1">
      <alignment horizontal="center" vertical="top"/>
    </xf>
    <xf numFmtId="0" fontId="3" fillId="4" borderId="6" xfId="0" applyFont="1" applyFill="1" applyBorder="1" applyAlignment="1">
      <alignment horizontal="left" vertical="top"/>
    </xf>
    <xf numFmtId="0" fontId="2" fillId="7" borderId="8" xfId="0" applyFont="1" applyFill="1" applyBorder="1" applyAlignment="1">
      <alignment horizontal="left" vertical="top" wrapText="1"/>
    </xf>
    <xf numFmtId="165" fontId="3" fillId="4" borderId="6" xfId="0" applyNumberFormat="1" applyFont="1" applyFill="1" applyBorder="1" applyAlignment="1">
      <alignment horizontal="left" vertical="top" wrapText="1"/>
    </xf>
    <xf numFmtId="0" fontId="0" fillId="9" borderId="7" xfId="0" applyFill="1" applyBorder="1" applyAlignment="1">
      <alignment horizontal="left" vertical="top"/>
    </xf>
    <xf numFmtId="0" fontId="0" fillId="9" borderId="7" xfId="0" applyFill="1" applyBorder="1"/>
    <xf numFmtId="0" fontId="0" fillId="9" borderId="8" xfId="0" applyFill="1" applyBorder="1"/>
    <xf numFmtId="0" fontId="2" fillId="9" borderId="6" xfId="0" applyFont="1" applyFill="1" applyBorder="1" applyAlignment="1">
      <alignment horizontal="left" vertical="top"/>
    </xf>
    <xf numFmtId="0" fontId="0" fillId="9" borderId="11" xfId="0" applyFill="1" applyBorder="1"/>
    <xf numFmtId="0" fontId="0" fillId="9" borderId="6" xfId="0" applyFill="1" applyBorder="1"/>
    <xf numFmtId="0" fontId="0" fillId="9" borderId="8" xfId="0" applyFill="1" applyBorder="1" applyAlignment="1">
      <alignment horizontal="left" vertical="top"/>
    </xf>
    <xf numFmtId="0" fontId="0" fillId="9" borderId="10" xfId="0" applyFill="1" applyBorder="1"/>
    <xf numFmtId="0" fontId="0" fillId="0" borderId="6" xfId="0" applyBorder="1" applyAlignment="1">
      <alignment horizontal="left" vertical="top" wrapText="1"/>
    </xf>
    <xf numFmtId="0" fontId="0" fillId="0" borderId="6" xfId="0" applyBorder="1" applyAlignment="1">
      <alignment vertical="top" wrapText="1"/>
    </xf>
    <xf numFmtId="0" fontId="5" fillId="5" borderId="14" xfId="0" applyFont="1" applyFill="1" applyBorder="1" applyAlignment="1">
      <alignment horizontal="left" vertical="top"/>
    </xf>
    <xf numFmtId="0" fontId="3" fillId="5" borderId="15" xfId="0" applyFont="1" applyFill="1" applyBorder="1" applyAlignment="1">
      <alignment horizontal="left" vertical="top" wrapText="1"/>
    </xf>
    <xf numFmtId="165" fontId="3" fillId="5" borderId="15" xfId="0" applyNumberFormat="1" applyFont="1" applyFill="1" applyBorder="1" applyAlignment="1">
      <alignment horizontal="left" vertical="top" wrapText="1"/>
    </xf>
    <xf numFmtId="0" fontId="5" fillId="7" borderId="14" xfId="0" applyFont="1" applyFill="1" applyBorder="1" applyAlignment="1">
      <alignment horizontal="left" vertical="top"/>
    </xf>
    <xf numFmtId="0" fontId="3" fillId="7" borderId="13" xfId="0" applyFont="1" applyFill="1" applyBorder="1" applyAlignment="1">
      <alignment horizontal="left" vertical="top" wrapText="1"/>
    </xf>
    <xf numFmtId="0" fontId="5" fillId="7" borderId="15" xfId="0" applyFont="1" applyFill="1" applyBorder="1" applyAlignment="1">
      <alignment horizontal="left" vertical="top"/>
    </xf>
    <xf numFmtId="0" fontId="3" fillId="7" borderId="15" xfId="0" applyFont="1" applyFill="1" applyBorder="1" applyAlignment="1">
      <alignment horizontal="left"/>
    </xf>
    <xf numFmtId="14" fontId="3" fillId="7" borderId="15" xfId="0" applyNumberFormat="1" applyFont="1" applyFill="1" applyBorder="1" applyAlignment="1">
      <alignment horizontal="center" vertical="top"/>
    </xf>
    <xf numFmtId="0" fontId="3" fillId="7" borderId="15" xfId="0" applyFont="1" applyFill="1" applyBorder="1" applyAlignment="1">
      <alignment horizontal="center" vertical="top"/>
    </xf>
    <xf numFmtId="0" fontId="5" fillId="7" borderId="8" xfId="0" applyFont="1" applyFill="1" applyBorder="1" applyAlignment="1">
      <alignment horizontal="left" vertical="top" wrapText="1"/>
    </xf>
    <xf numFmtId="14" fontId="2" fillId="7" borderId="8" xfId="0" applyNumberFormat="1" applyFont="1" applyFill="1" applyBorder="1" applyAlignment="1">
      <alignment horizontal="left" vertical="top" wrapText="1"/>
    </xf>
    <xf numFmtId="0" fontId="5" fillId="8" borderId="14" xfId="0" applyFont="1" applyFill="1" applyBorder="1" applyAlignment="1">
      <alignment horizontal="left" vertical="top"/>
    </xf>
    <xf numFmtId="0" fontId="3" fillId="8" borderId="15" xfId="0" applyFont="1" applyFill="1" applyBorder="1" applyAlignment="1">
      <alignment horizontal="left" vertical="top" wrapText="1"/>
    </xf>
    <xf numFmtId="0" fontId="3" fillId="8" borderId="13" xfId="0" applyFont="1" applyFill="1" applyBorder="1" applyAlignment="1">
      <alignment horizontal="left" vertical="top" wrapText="1"/>
    </xf>
    <xf numFmtId="0" fontId="2" fillId="8" borderId="8" xfId="0" applyFont="1" applyFill="1" applyBorder="1" applyAlignment="1">
      <alignment horizontal="left" vertical="top" wrapText="1"/>
    </xf>
    <xf numFmtId="0" fontId="2" fillId="5" borderId="8" xfId="0" applyFont="1" applyFill="1" applyBorder="1" applyAlignment="1">
      <alignment horizontal="left" vertical="top" wrapText="1"/>
    </xf>
    <xf numFmtId="44" fontId="2" fillId="5" borderId="8" xfId="1" applyFont="1" applyFill="1" applyBorder="1" applyAlignment="1">
      <alignment horizontal="left" vertical="top" wrapText="1"/>
    </xf>
    <xf numFmtId="165" fontId="2" fillId="5" borderId="8" xfId="1" applyNumberFormat="1" applyFont="1" applyFill="1" applyBorder="1" applyAlignment="1">
      <alignment horizontal="left" vertical="top" wrapText="1"/>
    </xf>
    <xf numFmtId="0" fontId="0" fillId="5" borderId="3" xfId="0" applyFill="1" applyBorder="1" applyAlignment="1">
      <alignment horizontal="left" vertical="top"/>
    </xf>
    <xf numFmtId="0" fontId="2" fillId="5" borderId="6" xfId="0" applyFont="1" applyFill="1" applyBorder="1" applyAlignment="1">
      <alignment horizontal="left" vertical="top"/>
    </xf>
    <xf numFmtId="0" fontId="0" fillId="5" borderId="4" xfId="0" applyFill="1" applyBorder="1" applyAlignment="1">
      <alignment horizontal="left" vertical="top"/>
    </xf>
    <xf numFmtId="0" fontId="2" fillId="5" borderId="7" xfId="0" applyFont="1" applyFill="1" applyBorder="1" applyAlignment="1">
      <alignment horizontal="left" vertical="top"/>
    </xf>
    <xf numFmtId="0" fontId="0" fillId="5" borderId="5" xfId="0" applyFill="1" applyBorder="1" applyAlignment="1">
      <alignment horizontal="left" vertical="top"/>
    </xf>
    <xf numFmtId="0" fontId="2" fillId="5" borderId="8" xfId="0" applyFont="1" applyFill="1" applyBorder="1" applyAlignment="1">
      <alignment horizontal="left" vertical="top"/>
    </xf>
    <xf numFmtId="164" fontId="2" fillId="7" borderId="9" xfId="1" applyNumberFormat="1" applyFont="1" applyFill="1" applyBorder="1"/>
    <xf numFmtId="164" fontId="2" fillId="7" borderId="0" xfId="1" applyNumberFormat="1" applyFont="1" applyFill="1" applyBorder="1"/>
    <xf numFmtId="164" fontId="2" fillId="7" borderId="6" xfId="1" applyNumberFormat="1" applyFont="1" applyFill="1" applyBorder="1"/>
    <xf numFmtId="164" fontId="2" fillId="7" borderId="8" xfId="1" applyNumberFormat="1" applyFont="1" applyFill="1" applyBorder="1"/>
    <xf numFmtId="44" fontId="2" fillId="7" borderId="0" xfId="1" applyFont="1" applyFill="1" applyBorder="1"/>
    <xf numFmtId="44" fontId="2" fillId="7" borderId="2" xfId="1" applyFont="1" applyFill="1" applyBorder="1"/>
    <xf numFmtId="0" fontId="0" fillId="9" borderId="3" xfId="0" applyFill="1" applyBorder="1"/>
    <xf numFmtId="0" fontId="0" fillId="9" borderId="4" xfId="0" applyFill="1" applyBorder="1"/>
    <xf numFmtId="0" fontId="0" fillId="9" borderId="5" xfId="0" applyFill="1" applyBorder="1"/>
    <xf numFmtId="0" fontId="0" fillId="0" borderId="12" xfId="0" applyBorder="1" applyAlignment="1">
      <alignment horizontal="left"/>
    </xf>
    <xf numFmtId="0" fontId="0" fillId="0" borderId="11" xfId="0" applyBorder="1" applyAlignment="1">
      <alignment horizontal="left"/>
    </xf>
    <xf numFmtId="0" fontId="0" fillId="0" borderId="10" xfId="0" applyBorder="1" applyAlignment="1">
      <alignment horizontal="left"/>
    </xf>
    <xf numFmtId="0" fontId="0" fillId="0" borderId="0" xfId="1" applyNumberFormat="1" applyFont="1" applyBorder="1"/>
    <xf numFmtId="14" fontId="0" fillId="0" borderId="11" xfId="0" applyNumberFormat="1" applyBorder="1"/>
    <xf numFmtId="0" fontId="0" fillId="0" borderId="2" xfId="1" applyNumberFormat="1" applyFont="1" applyBorder="1"/>
    <xf numFmtId="14" fontId="0" fillId="0" borderId="10" xfId="0" applyNumberFormat="1" applyBorder="1"/>
    <xf numFmtId="164" fontId="2" fillId="7" borderId="7" xfId="1" applyNumberFormat="1" applyFont="1" applyFill="1" applyBorder="1"/>
    <xf numFmtId="165" fontId="0" fillId="0" borderId="4" xfId="1" applyNumberFormat="1" applyFont="1" applyBorder="1"/>
    <xf numFmtId="165" fontId="0" fillId="0" borderId="5" xfId="1" applyNumberFormat="1" applyFont="1" applyBorder="1"/>
    <xf numFmtId="0" fontId="2" fillId="9" borderId="7" xfId="0" applyFont="1" applyFill="1" applyBorder="1" applyAlignment="1">
      <alignment horizontal="left" vertical="top"/>
    </xf>
    <xf numFmtId="0" fontId="1" fillId="9" borderId="9" xfId="1" applyNumberFormat="1" applyFont="1" applyFill="1" applyBorder="1"/>
    <xf numFmtId="44" fontId="1" fillId="9" borderId="9" xfId="1" applyFont="1" applyFill="1" applyBorder="1"/>
    <xf numFmtId="14" fontId="0" fillId="9" borderId="6" xfId="0" applyNumberFormat="1" applyFill="1" applyBorder="1"/>
    <xf numFmtId="14" fontId="0" fillId="9" borderId="12" xfId="0" applyNumberFormat="1" applyFill="1" applyBorder="1"/>
    <xf numFmtId="0" fontId="1" fillId="9" borderId="0" xfId="1" applyNumberFormat="1" applyFont="1" applyFill="1" applyBorder="1"/>
    <xf numFmtId="44" fontId="1" fillId="9" borderId="0" xfId="1" applyFont="1" applyFill="1" applyBorder="1"/>
    <xf numFmtId="14" fontId="0" fillId="9" borderId="7" xfId="0" applyNumberFormat="1" applyFill="1" applyBorder="1"/>
    <xf numFmtId="14" fontId="0" fillId="9" borderId="11" xfId="0" applyNumberFormat="1" applyFill="1" applyBorder="1"/>
    <xf numFmtId="0" fontId="13" fillId="0" borderId="1" xfId="0" applyFont="1" applyBorder="1" applyAlignment="1">
      <alignment vertical="top"/>
    </xf>
    <xf numFmtId="0" fontId="0" fillId="4" borderId="13" xfId="0" applyFill="1" applyBorder="1" applyAlignment="1">
      <alignment vertical="top"/>
    </xf>
    <xf numFmtId="0" fontId="0" fillId="0" borderId="1" xfId="0" applyBorder="1" applyAlignment="1">
      <alignment vertical="top"/>
    </xf>
    <xf numFmtId="0" fontId="2" fillId="0" borderId="1" xfId="0" applyFont="1" applyBorder="1" applyAlignment="1">
      <alignment vertical="top" wrapText="1"/>
    </xf>
    <xf numFmtId="0" fontId="14" fillId="5" borderId="3" xfId="0" applyFont="1" applyFill="1" applyBorder="1" applyAlignment="1" applyProtection="1">
      <alignment horizontal="left" vertical="top"/>
      <protection locked="0"/>
    </xf>
    <xf numFmtId="0" fontId="14" fillId="5" borderId="9" xfId="0" applyFont="1" applyFill="1" applyBorder="1" applyAlignment="1" applyProtection="1">
      <alignment horizontal="left" vertical="top"/>
      <protection locked="0"/>
    </xf>
    <xf numFmtId="0" fontId="14" fillId="5" borderId="9" xfId="0" applyFont="1" applyFill="1" applyBorder="1" applyProtection="1">
      <protection locked="0"/>
    </xf>
    <xf numFmtId="0" fontId="14" fillId="5" borderId="9" xfId="0" applyFont="1" applyFill="1" applyBorder="1" applyAlignment="1" applyProtection="1">
      <alignment horizontal="left"/>
      <protection locked="0"/>
    </xf>
    <xf numFmtId="165" fontId="14" fillId="5" borderId="9" xfId="0" applyNumberFormat="1" applyFont="1" applyFill="1" applyBorder="1" applyProtection="1">
      <protection locked="0"/>
    </xf>
    <xf numFmtId="44" fontId="14" fillId="5" borderId="9" xfId="1" applyFont="1" applyFill="1" applyBorder="1" applyProtection="1">
      <protection locked="0"/>
    </xf>
    <xf numFmtId="0" fontId="14" fillId="5" borderId="12" xfId="0" applyFont="1" applyFill="1" applyBorder="1" applyAlignment="1" applyProtection="1">
      <alignment horizontal="right" vertical="top"/>
      <protection locked="0"/>
    </xf>
    <xf numFmtId="0" fontId="14" fillId="0" borderId="0" xfId="0" applyFont="1"/>
    <xf numFmtId="0" fontId="14" fillId="5" borderId="4" xfId="0" applyFont="1" applyFill="1" applyBorder="1" applyAlignment="1" applyProtection="1">
      <alignment horizontal="left" vertical="top"/>
      <protection locked="0"/>
    </xf>
    <xf numFmtId="0" fontId="14" fillId="5" borderId="0" xfId="0" applyFont="1" applyFill="1" applyAlignment="1" applyProtection="1">
      <alignment horizontal="left" vertical="top"/>
      <protection locked="0"/>
    </xf>
    <xf numFmtId="0" fontId="14" fillId="5" borderId="0" xfId="0" applyFont="1" applyFill="1" applyProtection="1">
      <protection locked="0"/>
    </xf>
    <xf numFmtId="0" fontId="14" fillId="5" borderId="0" xfId="0" applyFont="1" applyFill="1" applyAlignment="1" applyProtection="1">
      <alignment horizontal="left"/>
      <protection locked="0"/>
    </xf>
    <xf numFmtId="165" fontId="14" fillId="5" borderId="0" xfId="0" applyNumberFormat="1" applyFont="1" applyFill="1" applyProtection="1">
      <protection locked="0"/>
    </xf>
    <xf numFmtId="44" fontId="14" fillId="5" borderId="0" xfId="1" applyFont="1" applyFill="1" applyBorder="1" applyProtection="1">
      <protection locked="0"/>
    </xf>
    <xf numFmtId="0" fontId="14" fillId="5" borderId="11" xfId="0" applyFont="1" applyFill="1" applyBorder="1" applyAlignment="1" applyProtection="1">
      <alignment horizontal="right" vertical="top"/>
      <protection locked="0"/>
    </xf>
    <xf numFmtId="0" fontId="15" fillId="5" borderId="4" xfId="0" applyFont="1" applyFill="1" applyBorder="1" applyAlignment="1">
      <alignment horizontal="left" vertical="top"/>
    </xf>
    <xf numFmtId="0" fontId="14" fillId="5" borderId="2" xfId="0" applyFont="1" applyFill="1" applyBorder="1" applyAlignment="1" applyProtection="1">
      <alignment horizontal="left" vertical="top"/>
      <protection locked="0"/>
    </xf>
    <xf numFmtId="0" fontId="14" fillId="5" borderId="2" xfId="0" applyFont="1" applyFill="1" applyBorder="1" applyProtection="1">
      <protection locked="0"/>
    </xf>
    <xf numFmtId="165" fontId="15" fillId="5" borderId="0" xfId="0" applyNumberFormat="1" applyFont="1" applyFill="1" applyAlignment="1">
      <alignment horizontal="left" vertical="center"/>
    </xf>
    <xf numFmtId="0" fontId="15" fillId="5" borderId="0" xfId="0" applyFont="1" applyFill="1" applyAlignment="1" applyProtection="1">
      <alignment horizontal="left" indent="1"/>
      <protection locked="0"/>
    </xf>
    <xf numFmtId="0" fontId="15" fillId="5" borderId="0" xfId="0" applyFont="1" applyFill="1" applyAlignment="1">
      <alignment horizontal="left"/>
    </xf>
    <xf numFmtId="44" fontId="14" fillId="5" borderId="0" xfId="1" applyFont="1" applyFill="1" applyProtection="1">
      <protection locked="0"/>
    </xf>
    <xf numFmtId="14" fontId="14" fillId="5" borderId="0" xfId="0" applyNumberFormat="1" applyFont="1" applyFill="1" applyAlignment="1" applyProtection="1">
      <alignment horizontal="left"/>
      <protection locked="0"/>
    </xf>
    <xf numFmtId="14" fontId="14" fillId="5" borderId="10" xfId="0" applyNumberFormat="1" applyFont="1" applyFill="1" applyBorder="1" applyAlignment="1" applyProtection="1">
      <alignment horizontal="left"/>
      <protection locked="0"/>
    </xf>
    <xf numFmtId="0" fontId="16" fillId="5" borderId="4" xfId="0" applyFont="1" applyFill="1" applyBorder="1" applyAlignment="1" applyProtection="1">
      <alignment horizontal="left" vertical="top"/>
      <protection locked="0"/>
    </xf>
    <xf numFmtId="44" fontId="14" fillId="5" borderId="0" xfId="1" applyFont="1" applyFill="1" applyBorder="1" applyAlignment="1" applyProtection="1">
      <alignment horizontal="left" indent="1"/>
      <protection locked="0"/>
    </xf>
    <xf numFmtId="0" fontId="14" fillId="5" borderId="11" xfId="0" applyFont="1" applyFill="1" applyBorder="1" applyProtection="1">
      <protection locked="0"/>
    </xf>
    <xf numFmtId="165" fontId="15" fillId="5" borderId="0" xfId="1" quotePrefix="1" applyNumberFormat="1" applyFont="1" applyFill="1" applyBorder="1" applyAlignment="1" applyProtection="1">
      <alignment horizontal="left" vertical="top"/>
    </xf>
    <xf numFmtId="44" fontId="15" fillId="5" borderId="0" xfId="1" applyFont="1" applyFill="1" applyBorder="1" applyAlignment="1" applyProtection="1">
      <alignment horizontal="left" vertical="top"/>
      <protection locked="0"/>
    </xf>
    <xf numFmtId="44" fontId="14" fillId="5" borderId="10" xfId="1" applyFont="1" applyFill="1" applyBorder="1" applyProtection="1">
      <protection locked="0"/>
    </xf>
    <xf numFmtId="44" fontId="14" fillId="5" borderId="2" xfId="1" applyFont="1" applyFill="1" applyBorder="1" applyProtection="1">
      <protection locked="0"/>
    </xf>
    <xf numFmtId="0" fontId="17" fillId="0" borderId="0" xfId="0" applyFont="1" applyAlignment="1">
      <alignment horizontal="left" vertical="top"/>
    </xf>
    <xf numFmtId="0" fontId="14" fillId="0" borderId="0" xfId="0" applyFont="1" applyAlignment="1">
      <alignment horizontal="left" vertical="top"/>
    </xf>
    <xf numFmtId="0" fontId="14" fillId="0" borderId="0" xfId="0" applyFont="1" applyAlignment="1">
      <alignment horizontal="left"/>
    </xf>
    <xf numFmtId="0" fontId="16" fillId="5" borderId="5" xfId="0" applyFont="1" applyFill="1" applyBorder="1" applyAlignment="1" applyProtection="1">
      <alignment horizontal="left" vertical="top"/>
      <protection locked="0"/>
    </xf>
    <xf numFmtId="0" fontId="14" fillId="5" borderId="2" xfId="0" applyFont="1" applyFill="1" applyBorder="1" applyAlignment="1" applyProtection="1">
      <alignment horizontal="left"/>
      <protection locked="0"/>
    </xf>
    <xf numFmtId="165" fontId="14" fillId="5" borderId="2" xfId="0" applyNumberFormat="1" applyFont="1" applyFill="1" applyBorder="1" applyProtection="1">
      <protection locked="0"/>
    </xf>
    <xf numFmtId="0" fontId="14" fillId="5" borderId="10" xfId="0" applyFont="1" applyFill="1" applyBorder="1" applyAlignment="1" applyProtection="1">
      <alignment horizontal="right" vertical="top"/>
      <protection locked="0"/>
    </xf>
    <xf numFmtId="0" fontId="16" fillId="0" borderId="0" xfId="0" applyFont="1" applyAlignment="1" applyProtection="1">
      <alignment horizontal="left" vertical="top"/>
      <protection locked="0"/>
    </xf>
    <xf numFmtId="0" fontId="14" fillId="0" borderId="0" xfId="0" applyFont="1" applyAlignment="1" applyProtection="1">
      <alignment horizontal="left" vertical="top"/>
      <protection locked="0"/>
    </xf>
    <xf numFmtId="0" fontId="14" fillId="0" borderId="0" xfId="0" applyFont="1" applyProtection="1">
      <protection locked="0"/>
    </xf>
    <xf numFmtId="0" fontId="14" fillId="0" borderId="0" xfId="0" applyFont="1" applyAlignment="1" applyProtection="1">
      <alignment horizontal="left"/>
      <protection locked="0"/>
    </xf>
    <xf numFmtId="165" fontId="14" fillId="0" borderId="0" xfId="0" applyNumberFormat="1" applyFont="1" applyProtection="1">
      <protection locked="0"/>
    </xf>
    <xf numFmtId="44" fontId="14" fillId="0" borderId="0" xfId="1" applyFont="1" applyProtection="1">
      <protection locked="0"/>
    </xf>
    <xf numFmtId="0" fontId="14" fillId="0" borderId="0" xfId="0" applyFont="1" applyAlignment="1" applyProtection="1">
      <alignment horizontal="right" vertical="top"/>
      <protection locked="0"/>
    </xf>
    <xf numFmtId="14" fontId="14" fillId="0" borderId="0" xfId="0" applyNumberFormat="1" applyFont="1"/>
    <xf numFmtId="0" fontId="15" fillId="0" borderId="0" xfId="0" applyFont="1" applyAlignment="1">
      <alignment horizontal="left"/>
    </xf>
    <xf numFmtId="44" fontId="14" fillId="0" borderId="0" xfId="1" applyFont="1" applyFill="1" applyBorder="1"/>
    <xf numFmtId="0" fontId="17" fillId="4" borderId="6" xfId="0" applyFont="1" applyFill="1" applyBorder="1" applyAlignment="1">
      <alignment horizontal="left" vertical="top"/>
    </xf>
    <xf numFmtId="0" fontId="17" fillId="4" borderId="9" xfId="0" applyFont="1" applyFill="1" applyBorder="1" applyAlignment="1">
      <alignment horizontal="left" vertical="top" wrapText="1"/>
    </xf>
    <xf numFmtId="0" fontId="17" fillId="4" borderId="12" xfId="0" applyFont="1" applyFill="1" applyBorder="1" applyAlignment="1">
      <alignment horizontal="left" vertical="top" wrapText="1"/>
    </xf>
    <xf numFmtId="0" fontId="17" fillId="4" borderId="6" xfId="0" applyFont="1" applyFill="1" applyBorder="1" applyAlignment="1">
      <alignment horizontal="left" vertical="top" wrapText="1"/>
    </xf>
    <xf numFmtId="0" fontId="14" fillId="0" borderId="0" xfId="0" applyFont="1" applyAlignment="1">
      <alignment horizontal="left" vertical="top" wrapText="1"/>
    </xf>
    <xf numFmtId="0" fontId="14" fillId="7" borderId="3" xfId="0" applyFont="1" applyFill="1" applyBorder="1" applyAlignment="1" applyProtection="1">
      <alignment horizontal="left" vertical="top"/>
      <protection hidden="1"/>
    </xf>
    <xf numFmtId="43" fontId="15" fillId="0" borderId="6" xfId="2" applyFont="1" applyFill="1" applyBorder="1" applyProtection="1">
      <protection hidden="1"/>
    </xf>
    <xf numFmtId="43" fontId="15" fillId="0" borderId="9" xfId="2" applyFont="1" applyFill="1" applyBorder="1" applyProtection="1">
      <protection hidden="1"/>
    </xf>
    <xf numFmtId="0" fontId="14" fillId="0" borderId="6" xfId="1" applyNumberFormat="1" applyFont="1" applyBorder="1" applyProtection="1">
      <protection locked="0"/>
    </xf>
    <xf numFmtId="0" fontId="14" fillId="7" borderId="7" xfId="0" applyFont="1" applyFill="1" applyBorder="1" applyAlignment="1" applyProtection="1">
      <alignment horizontal="left" vertical="top"/>
      <protection hidden="1"/>
    </xf>
    <xf numFmtId="43" fontId="15" fillId="0" borderId="7" xfId="2" applyFont="1" applyFill="1" applyBorder="1" applyProtection="1">
      <protection hidden="1"/>
    </xf>
    <xf numFmtId="43" fontId="15" fillId="0" borderId="0" xfId="2" applyFont="1" applyFill="1" applyBorder="1" applyProtection="1">
      <protection hidden="1"/>
    </xf>
    <xf numFmtId="0" fontId="14" fillId="0" borderId="7" xfId="1" applyNumberFormat="1" applyFont="1" applyBorder="1" applyProtection="1">
      <protection locked="0"/>
    </xf>
    <xf numFmtId="43" fontId="15" fillId="0" borderId="11" xfId="2" applyFont="1" applyFill="1" applyBorder="1" applyProtection="1">
      <protection hidden="1"/>
    </xf>
    <xf numFmtId="0" fontId="14" fillId="7" borderId="7" xfId="0" applyFont="1" applyFill="1" applyBorder="1" applyAlignment="1">
      <alignment horizontal="left" vertical="top"/>
    </xf>
    <xf numFmtId="0" fontId="14" fillId="0" borderId="11" xfId="1" applyNumberFormat="1" applyFont="1" applyBorder="1" applyProtection="1">
      <protection locked="0"/>
    </xf>
    <xf numFmtId="0" fontId="14" fillId="0" borderId="7" xfId="1" applyNumberFormat="1" applyFont="1" applyBorder="1" applyAlignment="1" applyProtection="1">
      <alignment horizontal="center" wrapText="1"/>
      <protection locked="0"/>
    </xf>
    <xf numFmtId="0" fontId="14" fillId="0" borderId="7" xfId="1" applyNumberFormat="1" applyFont="1" applyBorder="1" applyAlignment="1" applyProtection="1">
      <alignment horizontal="right" wrapText="1"/>
      <protection locked="0"/>
    </xf>
    <xf numFmtId="0" fontId="14" fillId="7" borderId="7" xfId="0" applyFont="1" applyFill="1" applyBorder="1" applyAlignment="1" applyProtection="1">
      <alignment horizontal="center" vertical="top"/>
      <protection hidden="1"/>
    </xf>
    <xf numFmtId="0" fontId="14" fillId="7" borderId="8" xfId="0" applyFont="1" applyFill="1" applyBorder="1" applyAlignment="1" applyProtection="1">
      <alignment horizontal="left" vertical="top"/>
      <protection hidden="1"/>
    </xf>
    <xf numFmtId="43" fontId="15" fillId="0" borderId="8" xfId="2" applyFont="1" applyFill="1" applyBorder="1" applyProtection="1">
      <protection hidden="1"/>
    </xf>
    <xf numFmtId="43" fontId="15" fillId="0" borderId="2" xfId="2" applyFont="1" applyFill="1" applyBorder="1" applyProtection="1">
      <protection hidden="1"/>
    </xf>
    <xf numFmtId="0" fontId="14" fillId="0" borderId="8" xfId="1" applyNumberFormat="1" applyFont="1" applyBorder="1" applyProtection="1">
      <protection locked="0"/>
    </xf>
    <xf numFmtId="43" fontId="15" fillId="7" borderId="1" xfId="2" applyFont="1" applyFill="1" applyBorder="1" applyProtection="1">
      <protection hidden="1"/>
    </xf>
    <xf numFmtId="43" fontId="15" fillId="7" borderId="8" xfId="2" applyFont="1" applyFill="1" applyBorder="1" applyProtection="1">
      <protection hidden="1"/>
    </xf>
    <xf numFmtId="165" fontId="14" fillId="0" borderId="0" xfId="0" applyNumberFormat="1" applyFont="1" applyProtection="1">
      <protection hidden="1"/>
    </xf>
    <xf numFmtId="44" fontId="14" fillId="0" borderId="0" xfId="1" applyFont="1" applyProtection="1">
      <protection hidden="1"/>
    </xf>
    <xf numFmtId="0" fontId="14" fillId="0" borderId="0" xfId="0" applyFont="1" applyAlignment="1">
      <alignment horizontal="right" vertical="top"/>
    </xf>
    <xf numFmtId="165" fontId="14" fillId="0" borderId="0" xfId="0" applyNumberFormat="1" applyFont="1"/>
    <xf numFmtId="44" fontId="14" fillId="0" borderId="0" xfId="1" applyFont="1" applyBorder="1"/>
    <xf numFmtId="0" fontId="15" fillId="4" borderId="14" xfId="0" applyFont="1" applyFill="1" applyBorder="1"/>
    <xf numFmtId="0" fontId="14" fillId="4" borderId="15" xfId="0" applyFont="1" applyFill="1" applyBorder="1"/>
    <xf numFmtId="0" fontId="14" fillId="4" borderId="15" xfId="0" applyFont="1" applyFill="1" applyBorder="1" applyAlignment="1">
      <alignment horizontal="left"/>
    </xf>
    <xf numFmtId="165" fontId="14" fillId="4" borderId="15" xfId="0" applyNumberFormat="1" applyFont="1" applyFill="1" applyBorder="1"/>
    <xf numFmtId="0" fontId="14" fillId="4" borderId="15" xfId="0" applyFont="1" applyFill="1" applyBorder="1" applyAlignment="1">
      <alignment horizontal="left" vertical="top"/>
    </xf>
    <xf numFmtId="44" fontId="14" fillId="4" borderId="15" xfId="1" applyFont="1" applyFill="1" applyBorder="1"/>
    <xf numFmtId="0" fontId="14" fillId="4" borderId="15" xfId="0" applyFont="1" applyFill="1" applyBorder="1" applyAlignment="1">
      <alignment horizontal="right" vertical="top"/>
    </xf>
    <xf numFmtId="14" fontId="14" fillId="4" borderId="13" xfId="0" applyNumberFormat="1" applyFont="1" applyFill="1" applyBorder="1"/>
    <xf numFmtId="0" fontId="15" fillId="0" borderId="4" xfId="0" applyFont="1" applyBorder="1" applyAlignment="1">
      <alignment vertical="center"/>
    </xf>
    <xf numFmtId="44" fontId="14" fillId="0" borderId="0" xfId="1" applyFont="1" applyBorder="1" applyAlignment="1">
      <alignment horizontal="left" indent="1"/>
    </xf>
    <xf numFmtId="44" fontId="14" fillId="0" borderId="0" xfId="1" applyFont="1" applyBorder="1" applyAlignment="1">
      <alignment horizontal="left" indent="5"/>
    </xf>
    <xf numFmtId="14" fontId="14" fillId="0" borderId="11" xfId="0" applyNumberFormat="1" applyFont="1" applyBorder="1"/>
    <xf numFmtId="0" fontId="14" fillId="0" borderId="4" xfId="0" applyFont="1" applyBorder="1" applyAlignment="1">
      <alignment vertical="center"/>
    </xf>
    <xf numFmtId="44" fontId="14" fillId="0" borderId="0" xfId="1" applyFont="1" applyBorder="1" applyAlignment="1">
      <alignment horizontal="left" indent="9"/>
    </xf>
    <xf numFmtId="0" fontId="14" fillId="0" borderId="5" xfId="0" applyFont="1" applyBorder="1" applyAlignment="1">
      <alignment horizontal="left" vertical="top"/>
    </xf>
    <xf numFmtId="0" fontId="14" fillId="0" borderId="2" xfId="0" applyFont="1" applyBorder="1" applyAlignment="1">
      <alignment horizontal="left" vertical="top"/>
    </xf>
    <xf numFmtId="0" fontId="14" fillId="0" borderId="2" xfId="0" applyFont="1" applyBorder="1"/>
    <xf numFmtId="0" fontId="14" fillId="0" borderId="2" xfId="0" applyFont="1" applyBorder="1" applyAlignment="1">
      <alignment horizontal="left"/>
    </xf>
    <xf numFmtId="165" fontId="14" fillId="0" borderId="2" xfId="0" applyNumberFormat="1" applyFont="1" applyBorder="1"/>
    <xf numFmtId="44" fontId="14" fillId="0" borderId="2" xfId="1" applyFont="1" applyBorder="1"/>
    <xf numFmtId="0" fontId="14" fillId="0" borderId="2" xfId="0" applyFont="1" applyBorder="1" applyAlignment="1">
      <alignment horizontal="right" vertical="top"/>
    </xf>
    <xf numFmtId="14" fontId="14" fillId="0" borderId="10" xfId="0" applyNumberFormat="1" applyFont="1" applyBorder="1"/>
    <xf numFmtId="44" fontId="14" fillId="0" borderId="0" xfId="1" applyFont="1"/>
    <xf numFmtId="0" fontId="16" fillId="0" borderId="0" xfId="0" applyFont="1" applyAlignment="1">
      <alignment horizontal="left" vertical="top"/>
    </xf>
    <xf numFmtId="43" fontId="14" fillId="0" borderId="0" xfId="2" applyFont="1" applyFill="1" applyBorder="1" applyProtection="1">
      <protection locked="0"/>
    </xf>
    <xf numFmtId="43" fontId="14" fillId="0" borderId="11" xfId="2" applyFont="1" applyFill="1" applyBorder="1" applyProtection="1">
      <protection locked="0"/>
    </xf>
    <xf numFmtId="0" fontId="14" fillId="0" borderId="11" xfId="0" applyFont="1" applyBorder="1" applyAlignment="1">
      <alignment vertical="center" wrapText="1"/>
    </xf>
    <xf numFmtId="0" fontId="14" fillId="0" borderId="4" xfId="0" applyFont="1" applyBorder="1" applyAlignment="1">
      <alignment horizontal="left" vertical="center"/>
    </xf>
    <xf numFmtId="0" fontId="14" fillId="0" borderId="7" xfId="0" applyFont="1" applyBorder="1" applyAlignment="1" applyProtection="1">
      <alignment horizontal="left" vertical="top"/>
      <protection hidden="1"/>
    </xf>
    <xf numFmtId="0" fontId="14" fillId="0" borderId="8" xfId="0" applyFont="1" applyBorder="1" applyAlignment="1" applyProtection="1">
      <alignment horizontal="left" vertical="top"/>
      <protection hidden="1"/>
    </xf>
    <xf numFmtId="43" fontId="14" fillId="0" borderId="0" xfId="0" applyNumberFormat="1" applyFont="1"/>
    <xf numFmtId="0" fontId="15" fillId="0" borderId="0" xfId="0" applyFont="1"/>
    <xf numFmtId="0" fontId="20" fillId="0" borderId="0" xfId="0" applyFont="1"/>
    <xf numFmtId="0" fontId="17" fillId="0" borderId="14" xfId="0" applyFont="1" applyBorder="1" applyAlignment="1">
      <alignment horizontal="left" vertical="top"/>
    </xf>
    <xf numFmtId="0" fontId="17" fillId="0" borderId="15" xfId="0" applyFont="1" applyBorder="1" applyAlignment="1">
      <alignment horizontal="left" vertical="top"/>
    </xf>
    <xf numFmtId="0" fontId="16" fillId="0" borderId="15" xfId="0" applyFont="1" applyBorder="1" applyAlignment="1">
      <alignment horizontal="left" vertical="top" wrapText="1"/>
    </xf>
    <xf numFmtId="165" fontId="16" fillId="0" borderId="15" xfId="0" applyNumberFormat="1" applyFont="1" applyBorder="1" applyAlignment="1">
      <alignment horizontal="left" vertical="top" wrapText="1"/>
    </xf>
    <xf numFmtId="0" fontId="17" fillId="0" borderId="14" xfId="0" applyFont="1" applyBorder="1" applyAlignment="1">
      <alignment horizontal="left" vertical="top" wrapText="1"/>
    </xf>
    <xf numFmtId="0" fontId="17" fillId="0" borderId="15" xfId="0" applyFont="1" applyBorder="1" applyAlignment="1">
      <alignment horizontal="left" vertical="top" wrapText="1"/>
    </xf>
    <xf numFmtId="0" fontId="15" fillId="0" borderId="8" xfId="0" applyFont="1" applyBorder="1" applyAlignment="1">
      <alignment horizontal="left" vertical="top" wrapText="1"/>
    </xf>
    <xf numFmtId="0" fontId="15" fillId="0" borderId="14" xfId="0" applyFont="1" applyBorder="1" applyAlignment="1">
      <alignment horizontal="left" vertical="top" wrapText="1"/>
    </xf>
    <xf numFmtId="0" fontId="15" fillId="0" borderId="1" xfId="0" applyFont="1" applyBorder="1" applyAlignment="1">
      <alignment horizontal="left" vertical="top" wrapText="1"/>
    </xf>
    <xf numFmtId="44" fontId="15" fillId="0" borderId="10" xfId="1" applyFont="1" applyFill="1" applyBorder="1" applyAlignment="1" applyProtection="1">
      <alignment horizontal="left" vertical="top" wrapText="1"/>
    </xf>
    <xf numFmtId="165" fontId="15" fillId="0" borderId="8" xfId="1" applyNumberFormat="1" applyFont="1" applyFill="1" applyBorder="1" applyAlignment="1" applyProtection="1">
      <alignment horizontal="left" vertical="top" wrapText="1"/>
    </xf>
    <xf numFmtId="0" fontId="14" fillId="0" borderId="3" xfId="0" applyFont="1" applyBorder="1" applyAlignment="1" applyProtection="1">
      <alignment horizontal="left" vertical="top"/>
      <protection hidden="1"/>
    </xf>
    <xf numFmtId="0" fontId="14" fillId="0" borderId="3" xfId="0" applyFont="1" applyBorder="1" applyAlignment="1" applyProtection="1">
      <alignment horizontal="left" vertical="top"/>
      <protection locked="0"/>
    </xf>
    <xf numFmtId="0" fontId="14" fillId="0" borderId="7" xfId="0" applyFont="1" applyBorder="1" applyAlignment="1" applyProtection="1">
      <alignment horizontal="left" vertical="top"/>
      <protection locked="0"/>
    </xf>
    <xf numFmtId="165" fontId="14" fillId="0" borderId="6" xfId="1" applyNumberFormat="1" applyFont="1" applyFill="1" applyBorder="1" applyProtection="1">
      <protection locked="0"/>
    </xf>
    <xf numFmtId="0" fontId="14" fillId="0" borderId="6" xfId="1" applyNumberFormat="1" applyFont="1" applyFill="1" applyBorder="1" applyProtection="1">
      <protection locked="0"/>
    </xf>
    <xf numFmtId="0" fontId="14" fillId="0" borderId="4" xfId="0" applyFont="1" applyBorder="1" applyAlignment="1" applyProtection="1">
      <alignment horizontal="left" vertical="top"/>
      <protection locked="0"/>
    </xf>
    <xf numFmtId="165" fontId="14" fillId="0" borderId="7" xfId="1" applyNumberFormat="1" applyFont="1" applyFill="1" applyBorder="1" applyProtection="1">
      <protection locked="0"/>
    </xf>
    <xf numFmtId="0" fontId="14" fillId="0" borderId="7" xfId="1" applyNumberFormat="1" applyFont="1" applyFill="1" applyBorder="1" applyProtection="1">
      <protection locked="0"/>
    </xf>
    <xf numFmtId="165" fontId="14" fillId="0" borderId="0" xfId="1" applyNumberFormat="1" applyFont="1" applyFill="1" applyBorder="1" applyProtection="1">
      <protection locked="0"/>
    </xf>
    <xf numFmtId="0" fontId="14" fillId="0" borderId="11" xfId="1" applyNumberFormat="1" applyFont="1" applyFill="1" applyBorder="1" applyProtection="1">
      <protection locked="0"/>
    </xf>
    <xf numFmtId="0" fontId="14" fillId="0" borderId="7" xfId="0" applyFont="1" applyBorder="1" applyAlignment="1">
      <alignment horizontal="left" vertical="top"/>
    </xf>
    <xf numFmtId="0" fontId="14" fillId="0" borderId="4" xfId="0" applyFont="1" applyBorder="1" applyAlignment="1" applyProtection="1">
      <alignment vertical="top"/>
      <protection locked="0"/>
    </xf>
    <xf numFmtId="0" fontId="14" fillId="0" borderId="7" xfId="0" applyFont="1" applyBorder="1" applyAlignment="1" applyProtection="1">
      <alignment vertical="top"/>
      <protection locked="0"/>
    </xf>
    <xf numFmtId="165" fontId="14" fillId="0" borderId="4" xfId="1" applyNumberFormat="1" applyFont="1" applyFill="1" applyBorder="1" applyProtection="1">
      <protection locked="0"/>
    </xf>
    <xf numFmtId="0" fontId="14" fillId="0" borderId="7" xfId="1" applyNumberFormat="1" applyFont="1" applyFill="1" applyBorder="1" applyAlignment="1" applyProtection="1">
      <alignment horizontal="right" wrapText="1"/>
      <protection locked="0"/>
    </xf>
    <xf numFmtId="0" fontId="14" fillId="0" borderId="7" xfId="0" applyFont="1" applyBorder="1" applyAlignment="1" applyProtection="1">
      <alignment horizontal="center" vertical="top"/>
      <protection hidden="1"/>
    </xf>
    <xf numFmtId="0" fontId="14" fillId="0" borderId="5" xfId="0" applyFont="1" applyBorder="1" applyAlignment="1" applyProtection="1">
      <alignment horizontal="left" vertical="top"/>
      <protection locked="0"/>
    </xf>
    <xf numFmtId="0" fontId="14" fillId="0" borderId="8" xfId="0" applyFont="1" applyBorder="1" applyAlignment="1" applyProtection="1">
      <alignment horizontal="left" vertical="top"/>
      <protection locked="0"/>
    </xf>
    <xf numFmtId="43" fontId="14" fillId="0" borderId="2" xfId="2" applyFont="1" applyFill="1" applyBorder="1" applyProtection="1">
      <protection locked="0"/>
    </xf>
    <xf numFmtId="165" fontId="14" fillId="0" borderId="8" xfId="1" applyNumberFormat="1" applyFont="1" applyFill="1" applyBorder="1" applyProtection="1">
      <protection locked="0"/>
    </xf>
    <xf numFmtId="0" fontId="14" fillId="0" borderId="8" xfId="1" applyNumberFormat="1" applyFont="1" applyFill="1" applyBorder="1" applyProtection="1">
      <protection locked="0"/>
    </xf>
    <xf numFmtId="0" fontId="14" fillId="0" borderId="7" xfId="0" applyFont="1" applyBorder="1" applyAlignment="1" applyProtection="1">
      <alignment horizontal="right" vertical="top"/>
      <protection locked="0"/>
    </xf>
    <xf numFmtId="43" fontId="14" fillId="0" borderId="4" xfId="0" applyNumberFormat="1" applyFont="1" applyBorder="1" applyAlignment="1" applyProtection="1">
      <alignment horizontal="right" vertical="top"/>
      <protection locked="0"/>
    </xf>
    <xf numFmtId="0" fontId="14" fillId="0" borderId="11" xfId="0" applyFont="1" applyBorder="1" applyAlignment="1" applyProtection="1">
      <alignment horizontal="right" vertical="top"/>
      <protection locked="0"/>
    </xf>
    <xf numFmtId="0" fontId="14" fillId="0" borderId="11" xfId="0" applyFont="1" applyBorder="1" applyAlignment="1" applyProtection="1">
      <alignment horizontal="left" vertical="top"/>
      <protection locked="0"/>
    </xf>
    <xf numFmtId="43" fontId="14" fillId="0" borderId="11" xfId="2" applyFont="1" applyFill="1" applyBorder="1" applyAlignment="1" applyProtection="1">
      <alignment horizontal="right" vertical="top"/>
      <protection locked="0"/>
    </xf>
    <xf numFmtId="0" fontId="17" fillId="2" borderId="1" xfId="0" applyFont="1" applyFill="1" applyBorder="1" applyAlignment="1" applyProtection="1">
      <alignment horizontal="left" vertical="top" wrapText="1"/>
      <protection hidden="1"/>
    </xf>
    <xf numFmtId="0" fontId="15" fillId="2" borderId="8" xfId="0" applyFont="1" applyFill="1" applyBorder="1" applyAlignment="1">
      <alignment horizontal="left" vertical="top" wrapText="1"/>
    </xf>
    <xf numFmtId="43" fontId="15" fillId="2" borderId="6" xfId="2" applyFont="1" applyFill="1" applyBorder="1" applyProtection="1">
      <protection hidden="1"/>
    </xf>
    <xf numFmtId="43" fontId="15" fillId="2" borderId="9" xfId="2" applyFont="1" applyFill="1" applyBorder="1" applyProtection="1">
      <protection hidden="1"/>
    </xf>
    <xf numFmtId="0" fontId="14" fillId="2" borderId="6" xfId="0" applyFont="1" applyFill="1" applyBorder="1" applyAlignment="1" applyProtection="1">
      <alignment horizontal="left" vertical="top" wrapText="1"/>
      <protection hidden="1"/>
    </xf>
    <xf numFmtId="43" fontId="15" fillId="2" borderId="7" xfId="2" applyFont="1" applyFill="1" applyBorder="1" applyProtection="1">
      <protection hidden="1"/>
    </xf>
    <xf numFmtId="43" fontId="15" fillId="2" borderId="0" xfId="2" applyFont="1" applyFill="1" applyBorder="1" applyProtection="1">
      <protection hidden="1"/>
    </xf>
    <xf numFmtId="43" fontId="15" fillId="2" borderId="11" xfId="2" applyFont="1" applyFill="1" applyBorder="1" applyProtection="1">
      <protection hidden="1"/>
    </xf>
    <xf numFmtId="43" fontId="15" fillId="2" borderId="8" xfId="2" applyFont="1" applyFill="1" applyBorder="1" applyProtection="1">
      <protection hidden="1"/>
    </xf>
    <xf numFmtId="43" fontId="15" fillId="2" borderId="2" xfId="2" applyFont="1" applyFill="1" applyBorder="1" applyProtection="1">
      <protection hidden="1"/>
    </xf>
    <xf numFmtId="43" fontId="14" fillId="2" borderId="11" xfId="0" applyNumberFormat="1" applyFont="1" applyFill="1" applyBorder="1" applyAlignment="1" applyProtection="1">
      <alignment horizontal="right" vertical="top"/>
      <protection locked="0"/>
    </xf>
    <xf numFmtId="43" fontId="15" fillId="2" borderId="13" xfId="0" applyNumberFormat="1" applyFont="1" applyFill="1" applyBorder="1" applyAlignment="1" applyProtection="1">
      <alignment horizontal="right" vertical="top"/>
      <protection locked="0"/>
    </xf>
    <xf numFmtId="0" fontId="22" fillId="0" borderId="4" xfId="0" applyFont="1" applyBorder="1" applyAlignment="1">
      <alignment horizontal="left" vertical="top"/>
    </xf>
    <xf numFmtId="0" fontId="22" fillId="0" borderId="0" xfId="0" applyFont="1"/>
    <xf numFmtId="14" fontId="22" fillId="0" borderId="0" xfId="0" applyNumberFormat="1" applyFont="1"/>
    <xf numFmtId="0" fontId="14" fillId="0" borderId="11" xfId="0" applyFont="1" applyBorder="1" applyAlignment="1">
      <alignment horizontal="left" vertical="top" wrapText="1"/>
    </xf>
    <xf numFmtId="0" fontId="15" fillId="0" borderId="13" xfId="0" applyFont="1" applyBorder="1" applyAlignment="1">
      <alignment horizontal="left" vertical="top" wrapText="1"/>
    </xf>
    <xf numFmtId="0" fontId="14" fillId="0" borderId="4" xfId="0" applyFont="1" applyBorder="1" applyAlignment="1">
      <alignment vertical="center" wrapText="1"/>
    </xf>
    <xf numFmtId="0" fontId="14" fillId="0" borderId="0" xfId="0" applyFont="1" applyAlignment="1">
      <alignment vertical="center" wrapText="1"/>
    </xf>
    <xf numFmtId="0" fontId="14" fillId="0" borderId="11" xfId="0" applyFont="1" applyBorder="1" applyAlignment="1">
      <alignment vertical="center" wrapText="1"/>
    </xf>
    <xf numFmtId="0" fontId="14" fillId="0" borderId="4" xfId="0" applyFont="1" applyBorder="1" applyAlignment="1" applyProtection="1">
      <alignment horizontal="left" vertical="top"/>
      <protection locked="0"/>
    </xf>
    <xf numFmtId="0" fontId="14" fillId="0" borderId="11" xfId="0" applyFont="1" applyBorder="1" applyAlignment="1" applyProtection="1">
      <alignment horizontal="left" vertical="top"/>
      <protection locked="0"/>
    </xf>
    <xf numFmtId="0" fontId="14" fillId="0" borderId="5" xfId="0" applyFont="1" applyBorder="1" applyAlignment="1" applyProtection="1">
      <alignment horizontal="left" vertical="top"/>
      <protection locked="0"/>
    </xf>
    <xf numFmtId="0" fontId="14" fillId="0" borderId="10" xfId="0" applyFont="1" applyBorder="1" applyAlignment="1" applyProtection="1">
      <alignment horizontal="left" vertical="top"/>
      <protection locked="0"/>
    </xf>
    <xf numFmtId="0" fontId="15" fillId="0" borderId="14" xfId="0" applyFont="1" applyBorder="1" applyAlignment="1" applyProtection="1">
      <alignment horizontal="right" vertical="top"/>
      <protection locked="0"/>
    </xf>
    <xf numFmtId="0" fontId="15" fillId="0" borderId="13" xfId="0" applyFont="1" applyBorder="1" applyAlignment="1" applyProtection="1">
      <alignment horizontal="right" vertical="top"/>
      <protection locked="0"/>
    </xf>
    <xf numFmtId="0" fontId="15" fillId="0" borderId="14" xfId="0" applyFont="1" applyBorder="1" applyAlignment="1">
      <alignment horizontal="left" vertical="top" wrapText="1"/>
    </xf>
    <xf numFmtId="0" fontId="15" fillId="0" borderId="13" xfId="0" applyFont="1" applyBorder="1" applyAlignment="1">
      <alignment horizontal="left" vertical="top" wrapText="1"/>
    </xf>
    <xf numFmtId="0" fontId="14" fillId="0" borderId="3" xfId="0" applyFont="1" applyBorder="1" applyAlignment="1" applyProtection="1">
      <alignment horizontal="left" vertical="top"/>
      <protection locked="0"/>
    </xf>
    <xf numFmtId="0" fontId="14" fillId="0" borderId="12" xfId="0" applyFont="1" applyBorder="1" applyAlignment="1" applyProtection="1">
      <alignment horizontal="left" vertical="top"/>
      <protection locked="0"/>
    </xf>
    <xf numFmtId="0" fontId="15" fillId="0" borderId="1" xfId="0" applyFont="1" applyBorder="1" applyAlignment="1">
      <alignment vertical="top"/>
    </xf>
    <xf numFmtId="0" fontId="15" fillId="4" borderId="1" xfId="0" applyFont="1" applyFill="1" applyBorder="1" applyAlignment="1">
      <alignment horizontal="left" vertical="top"/>
    </xf>
    <xf numFmtId="0" fontId="14" fillId="0" borderId="4" xfId="0" applyFont="1" applyBorder="1" applyAlignment="1">
      <alignment horizontal="left" vertical="top" wrapText="1"/>
    </xf>
    <xf numFmtId="0" fontId="14" fillId="0" borderId="0" xfId="0" applyFont="1" applyAlignment="1">
      <alignment horizontal="left" vertical="top" wrapText="1"/>
    </xf>
    <xf numFmtId="0" fontId="14" fillId="0" borderId="11" xfId="0" applyFont="1" applyBorder="1" applyAlignment="1">
      <alignment horizontal="left" vertical="top" wrapText="1"/>
    </xf>
    <xf numFmtId="0" fontId="14" fillId="0" borderId="4" xfId="0" applyFont="1" applyBorder="1" applyAlignment="1" applyProtection="1">
      <alignment horizontal="right" vertical="top"/>
      <protection locked="0"/>
    </xf>
    <xf numFmtId="0" fontId="14" fillId="0" borderId="11" xfId="0" applyFont="1" applyBorder="1" applyAlignment="1" applyProtection="1">
      <alignment horizontal="right" vertical="top"/>
      <protection locked="0"/>
    </xf>
    <xf numFmtId="0" fontId="15" fillId="0" borderId="5" xfId="0" applyFont="1" applyBorder="1" applyAlignment="1" applyProtection="1">
      <alignment horizontal="right" vertical="top"/>
      <protection locked="0"/>
    </xf>
    <xf numFmtId="0" fontId="15" fillId="0" borderId="10" xfId="0" applyFont="1" applyBorder="1" applyAlignment="1" applyProtection="1">
      <alignment horizontal="right" vertical="top"/>
      <protection locked="0"/>
    </xf>
    <xf numFmtId="0" fontId="14" fillId="0" borderId="0" xfId="0" applyFont="1" applyAlignment="1" applyProtection="1">
      <alignment horizontal="left" vertical="top"/>
      <protection locked="0"/>
    </xf>
    <xf numFmtId="0" fontId="14" fillId="0" borderId="0" xfId="0" applyFont="1" applyAlignment="1">
      <alignment horizontal="center" vertical="top"/>
    </xf>
    <xf numFmtId="0" fontId="17" fillId="10" borderId="14" xfId="0" applyFont="1" applyFill="1" applyBorder="1" applyAlignment="1">
      <alignment horizontal="center" vertical="top" wrapText="1"/>
    </xf>
    <xf numFmtId="0" fontId="17" fillId="10" borderId="15" xfId="0" applyFont="1" applyFill="1" applyBorder="1" applyAlignment="1">
      <alignment horizontal="center" vertical="top" wrapText="1"/>
    </xf>
    <xf numFmtId="0" fontId="17" fillId="10" borderId="13" xfId="0" applyFont="1" applyFill="1" applyBorder="1" applyAlignment="1">
      <alignment horizontal="center" vertical="top" wrapText="1"/>
    </xf>
    <xf numFmtId="0" fontId="17" fillId="4" borderId="14" xfId="0" applyFont="1" applyFill="1" applyBorder="1" applyAlignment="1">
      <alignment horizontal="center" vertical="top"/>
    </xf>
    <xf numFmtId="0" fontId="17" fillId="4" borderId="15" xfId="0" applyFont="1" applyFill="1" applyBorder="1" applyAlignment="1">
      <alignment horizontal="center" vertical="top"/>
    </xf>
    <xf numFmtId="0" fontId="17" fillId="4" borderId="13" xfId="0" applyFont="1" applyFill="1" applyBorder="1" applyAlignment="1">
      <alignment horizontal="center" vertical="top"/>
    </xf>
    <xf numFmtId="0" fontId="15" fillId="9" borderId="14" xfId="0" applyFont="1" applyFill="1" applyBorder="1" applyAlignment="1" applyProtection="1">
      <alignment horizontal="right" vertical="top"/>
      <protection locked="0"/>
    </xf>
    <xf numFmtId="0" fontId="15" fillId="9" borderId="13" xfId="0" applyFont="1" applyFill="1" applyBorder="1" applyAlignment="1" applyProtection="1">
      <alignment horizontal="right" vertical="top"/>
      <protection locked="0"/>
    </xf>
    <xf numFmtId="0" fontId="14" fillId="9" borderId="5" xfId="0" applyFont="1" applyFill="1" applyBorder="1" applyAlignment="1" applyProtection="1">
      <alignment horizontal="left" vertical="top"/>
      <protection locked="0"/>
    </xf>
    <xf numFmtId="0" fontId="14" fillId="9" borderId="10" xfId="0" applyFont="1" applyFill="1" applyBorder="1" applyAlignment="1" applyProtection="1">
      <alignment horizontal="left" vertical="top"/>
      <protection locked="0"/>
    </xf>
    <xf numFmtId="0" fontId="14" fillId="9" borderId="4" xfId="0" applyFont="1" applyFill="1" applyBorder="1" applyAlignment="1" applyProtection="1">
      <alignment horizontal="left" vertical="top"/>
      <protection locked="0"/>
    </xf>
    <xf numFmtId="0" fontId="14" fillId="9" borderId="11" xfId="0" applyFont="1" applyFill="1" applyBorder="1" applyAlignment="1" applyProtection="1">
      <alignment horizontal="left" vertical="top"/>
      <protection locked="0"/>
    </xf>
    <xf numFmtId="43" fontId="15" fillId="0" borderId="4" xfId="2" applyFont="1" applyFill="1" applyBorder="1" applyAlignment="1" applyProtection="1">
      <alignment horizontal="center"/>
      <protection hidden="1"/>
    </xf>
    <xf numFmtId="43" fontId="15" fillId="0" borderId="11" xfId="2" applyFont="1" applyFill="1" applyBorder="1" applyAlignment="1" applyProtection="1">
      <alignment horizontal="center"/>
      <protection hidden="1"/>
    </xf>
    <xf numFmtId="0" fontId="14" fillId="9" borderId="3" xfId="0" applyFont="1" applyFill="1" applyBorder="1" applyAlignment="1" applyProtection="1">
      <alignment horizontal="left" vertical="top"/>
      <protection locked="0"/>
    </xf>
    <xf numFmtId="0" fontId="14" fillId="9" borderId="12" xfId="0" applyFont="1" applyFill="1" applyBorder="1" applyAlignment="1" applyProtection="1">
      <alignment horizontal="left" vertical="top"/>
      <protection locked="0"/>
    </xf>
    <xf numFmtId="0" fontId="14" fillId="5" borderId="0" xfId="0" applyFont="1" applyFill="1" applyBorder="1" applyAlignment="1" applyProtection="1">
      <alignment horizontal="right" vertical="top"/>
      <protection locked="0"/>
    </xf>
    <xf numFmtId="14" fontId="14" fillId="5" borderId="0" xfId="0" applyNumberFormat="1" applyFont="1" applyFill="1" applyBorder="1" applyAlignment="1" applyProtection="1">
      <alignment horizontal="left"/>
      <protection locked="0"/>
    </xf>
    <xf numFmtId="0" fontId="14" fillId="5" borderId="0" xfId="0" applyFont="1" applyFill="1" applyBorder="1" applyProtection="1">
      <protection locked="0"/>
    </xf>
    <xf numFmtId="0" fontId="17" fillId="0" borderId="0" xfId="0" applyFont="1" applyBorder="1" applyAlignment="1">
      <alignment horizontal="left" vertical="top" wrapText="1"/>
    </xf>
    <xf numFmtId="14" fontId="14" fillId="0" borderId="0" xfId="0" applyNumberFormat="1" applyFont="1" applyBorder="1"/>
    <xf numFmtId="0" fontId="14" fillId="0" borderId="0" xfId="0" applyFont="1" applyBorder="1" applyAlignment="1">
      <alignment vertical="center" wrapText="1"/>
    </xf>
    <xf numFmtId="0" fontId="14" fillId="0" borderId="0" xfId="0" applyFont="1" applyBorder="1" applyAlignment="1">
      <alignment horizontal="left" vertical="top" wrapText="1"/>
    </xf>
    <xf numFmtId="0" fontId="14" fillId="5" borderId="9" xfId="0" applyFont="1" applyFill="1" applyBorder="1" applyAlignment="1" applyProtection="1">
      <alignment horizontal="right" vertical="top"/>
      <protection locked="0"/>
    </xf>
    <xf numFmtId="14" fontId="14" fillId="5" borderId="2" xfId="0" applyNumberFormat="1" applyFont="1" applyFill="1" applyBorder="1" applyAlignment="1" applyProtection="1">
      <alignment horizontal="left"/>
      <protection locked="0"/>
    </xf>
    <xf numFmtId="0" fontId="14" fillId="5" borderId="2" xfId="0" applyFont="1" applyFill="1" applyBorder="1" applyAlignment="1" applyProtection="1">
      <alignment horizontal="right" vertical="top"/>
      <protection locked="0"/>
    </xf>
    <xf numFmtId="0" fontId="14" fillId="5" borderId="0" xfId="0" applyFont="1" applyFill="1" applyBorder="1" applyAlignment="1" applyProtection="1">
      <alignment horizontal="left" vertical="top"/>
      <protection locked="0"/>
    </xf>
    <xf numFmtId="0" fontId="14" fillId="5" borderId="0" xfId="0" applyFont="1" applyFill="1" applyBorder="1" applyAlignment="1" applyProtection="1">
      <alignment horizontal="left"/>
      <protection locked="0"/>
    </xf>
    <xf numFmtId="165" fontId="14" fillId="5" borderId="0" xfId="0" applyNumberFormat="1" applyFont="1" applyFill="1" applyBorder="1" applyProtection="1">
      <protection locked="0"/>
    </xf>
    <xf numFmtId="165" fontId="15" fillId="5" borderId="0" xfId="0" applyNumberFormat="1" applyFont="1" applyFill="1" applyBorder="1" applyAlignment="1">
      <alignment horizontal="left" vertical="center"/>
    </xf>
    <xf numFmtId="0" fontId="15" fillId="5" borderId="0" xfId="0" applyFont="1" applyFill="1" applyBorder="1" applyAlignment="1" applyProtection="1">
      <alignment horizontal="left" indent="1"/>
      <protection locked="0"/>
    </xf>
    <xf numFmtId="0" fontId="15" fillId="5" borderId="0" xfId="0" applyFont="1" applyFill="1" applyBorder="1" applyAlignment="1">
      <alignment horizontal="left"/>
    </xf>
    <xf numFmtId="14" fontId="14" fillId="5" borderId="11" xfId="0" applyNumberFormat="1" applyFont="1" applyFill="1" applyBorder="1" applyAlignment="1" applyProtection="1">
      <alignment horizontal="left"/>
      <protection locked="0"/>
    </xf>
    <xf numFmtId="44" fontId="14" fillId="5" borderId="11" xfId="1" applyFont="1" applyFill="1" applyBorder="1" applyProtection="1">
      <protection locked="0"/>
    </xf>
    <xf numFmtId="0" fontId="16" fillId="0" borderId="2" xfId="0" applyFont="1" applyBorder="1" applyAlignment="1">
      <alignment horizontal="left" vertical="top" wrapText="1"/>
    </xf>
    <xf numFmtId="0" fontId="14" fillId="0" borderId="0" xfId="0" applyFont="1" applyBorder="1" applyAlignment="1">
      <alignment vertical="center" wrapText="1"/>
    </xf>
    <xf numFmtId="0" fontId="14" fillId="0" borderId="0" xfId="0" applyFont="1" applyBorder="1" applyAlignment="1">
      <alignment horizontal="left" vertical="top" wrapText="1"/>
    </xf>
    <xf numFmtId="0" fontId="15" fillId="4" borderId="14" xfId="0" applyFont="1" applyFill="1" applyBorder="1" applyAlignment="1">
      <alignment horizontal="left" vertical="top"/>
    </xf>
    <xf numFmtId="0" fontId="14" fillId="0" borderId="14" xfId="0" applyFont="1" applyBorder="1" applyAlignment="1">
      <alignment vertical="top"/>
    </xf>
    <xf numFmtId="14" fontId="14" fillId="4" borderId="9" xfId="0" applyNumberFormat="1" applyFont="1" applyFill="1" applyBorder="1"/>
    <xf numFmtId="14" fontId="14" fillId="4" borderId="12" xfId="0" applyNumberFormat="1" applyFont="1" applyFill="1" applyBorder="1"/>
    <xf numFmtId="0" fontId="15" fillId="4" borderId="3" xfId="0" applyFont="1" applyFill="1" applyBorder="1"/>
    <xf numFmtId="0" fontId="14" fillId="4" borderId="9" xfId="0" applyFont="1" applyFill="1" applyBorder="1"/>
    <xf numFmtId="0" fontId="14" fillId="4" borderId="9" xfId="0" applyFont="1" applyFill="1" applyBorder="1" applyAlignment="1">
      <alignment horizontal="left"/>
    </xf>
    <xf numFmtId="165" fontId="14" fillId="4" borderId="9" xfId="0" applyNumberFormat="1" applyFont="1" applyFill="1" applyBorder="1"/>
    <xf numFmtId="0" fontId="14" fillId="4" borderId="9" xfId="0" applyFont="1" applyFill="1" applyBorder="1" applyAlignment="1">
      <alignment horizontal="left" vertical="top"/>
    </xf>
    <xf numFmtId="44" fontId="14" fillId="4" borderId="9" xfId="1" applyFont="1" applyFill="1" applyBorder="1"/>
    <xf numFmtId="0" fontId="14" fillId="4" borderId="9" xfId="0" applyFont="1" applyFill="1" applyBorder="1" applyAlignment="1">
      <alignment horizontal="right" vertical="top"/>
    </xf>
    <xf numFmtId="0" fontId="14" fillId="0" borderId="3" xfId="0" applyFont="1" applyBorder="1"/>
    <xf numFmtId="0" fontId="14" fillId="0" borderId="9" xfId="0" applyFont="1" applyBorder="1"/>
    <xf numFmtId="0" fontId="14" fillId="0" borderId="9" xfId="0" applyFont="1" applyBorder="1" applyAlignment="1">
      <alignment horizontal="left"/>
    </xf>
    <xf numFmtId="165" fontId="14" fillId="0" borderId="9" xfId="0" applyNumberFormat="1" applyFont="1" applyBorder="1"/>
    <xf numFmtId="0" fontId="14" fillId="0" borderId="9" xfId="0" applyFont="1" applyBorder="1" applyAlignment="1">
      <alignment horizontal="left" vertical="top"/>
    </xf>
    <xf numFmtId="44" fontId="14" fillId="0" borderId="9" xfId="1" applyFont="1" applyBorder="1" applyAlignment="1">
      <alignment horizontal="left"/>
    </xf>
    <xf numFmtId="44" fontId="14" fillId="0" borderId="9" xfId="1" applyFont="1" applyBorder="1" applyAlignment="1">
      <alignment horizontal="left" indent="5"/>
    </xf>
    <xf numFmtId="44" fontId="14" fillId="0" borderId="9" xfId="1" applyFont="1" applyBorder="1"/>
    <xf numFmtId="0" fontId="14" fillId="0" borderId="9" xfId="0" applyFont="1" applyBorder="1" applyAlignment="1">
      <alignment horizontal="right" vertical="top"/>
    </xf>
    <xf numFmtId="14" fontId="14" fillId="0" borderId="9" xfId="0" applyNumberFormat="1" applyFont="1" applyBorder="1"/>
    <xf numFmtId="14" fontId="14" fillId="0" borderId="12" xfId="0" applyNumberFormat="1" applyFont="1" applyBorder="1"/>
    <xf numFmtId="0" fontId="14" fillId="0" borderId="0" xfId="0" applyFont="1" applyBorder="1"/>
    <xf numFmtId="0" fontId="14" fillId="0" borderId="0" xfId="0" applyFont="1" applyBorder="1" applyAlignment="1">
      <alignment horizontal="left"/>
    </xf>
    <xf numFmtId="165" fontId="14" fillId="0" borderId="0" xfId="0" applyNumberFormat="1" applyFont="1" applyBorder="1"/>
    <xf numFmtId="0" fontId="14" fillId="0" borderId="0" xfId="0" applyFont="1" applyBorder="1" applyAlignment="1">
      <alignment horizontal="left" vertical="top"/>
    </xf>
    <xf numFmtId="0" fontId="14" fillId="0" borderId="0" xfId="0" applyFont="1" applyBorder="1" applyAlignment="1">
      <alignment horizontal="right" vertical="top"/>
    </xf>
    <xf numFmtId="14" fontId="14" fillId="0" borderId="2" xfId="0" applyNumberFormat="1" applyFont="1" applyBorder="1"/>
    <xf numFmtId="0" fontId="22" fillId="0" borderId="5" xfId="0" applyFont="1" applyBorder="1" applyAlignment="1">
      <alignment horizontal="left" vertical="top"/>
    </xf>
    <xf numFmtId="0" fontId="22" fillId="0" borderId="2" xfId="0" applyFont="1" applyBorder="1" applyAlignment="1">
      <alignment horizontal="left" vertical="top"/>
    </xf>
    <xf numFmtId="0" fontId="22" fillId="0" borderId="2" xfId="0" applyFont="1" applyBorder="1"/>
    <xf numFmtId="0" fontId="22" fillId="0" borderId="2" xfId="0" applyFont="1" applyBorder="1" applyAlignment="1">
      <alignment horizontal="left"/>
    </xf>
    <xf numFmtId="165" fontId="22" fillId="0" borderId="2" xfId="0" applyNumberFormat="1" applyFont="1" applyBorder="1"/>
    <xf numFmtId="44" fontId="22" fillId="0" borderId="2" xfId="1" applyFont="1" applyBorder="1"/>
    <xf numFmtId="0" fontId="22" fillId="0" borderId="2" xfId="0" applyFont="1" applyBorder="1" applyAlignment="1">
      <alignment horizontal="right" vertical="top"/>
    </xf>
    <xf numFmtId="14" fontId="22" fillId="0" borderId="2" xfId="0" applyNumberFormat="1" applyFont="1" applyBorder="1"/>
    <xf numFmtId="14" fontId="22" fillId="0" borderId="10" xfId="0" applyNumberFormat="1" applyFont="1" applyBorder="1"/>
    <xf numFmtId="0" fontId="15" fillId="0" borderId="8" xfId="0" applyFont="1" applyBorder="1" applyAlignment="1">
      <alignment vertical="top"/>
    </xf>
    <xf numFmtId="0" fontId="15" fillId="4" borderId="15" xfId="0" applyFont="1" applyFill="1" applyBorder="1" applyAlignment="1">
      <alignment horizontal="left" vertical="top"/>
    </xf>
    <xf numFmtId="0" fontId="15" fillId="4" borderId="13" xfId="0" applyFont="1" applyFill="1" applyBorder="1" applyAlignment="1">
      <alignment horizontal="left" vertical="top"/>
    </xf>
    <xf numFmtId="0" fontId="14" fillId="0" borderId="15" xfId="0" applyFont="1" applyBorder="1" applyAlignment="1">
      <alignment vertical="top"/>
    </xf>
    <xf numFmtId="0" fontId="14" fillId="0" borderId="13" xfId="0" applyFont="1" applyBorder="1" applyAlignment="1">
      <alignment vertical="top"/>
    </xf>
    <xf numFmtId="0" fontId="15" fillId="0" borderId="14" xfId="0" applyFont="1" applyBorder="1" applyAlignment="1">
      <alignment vertical="top"/>
    </xf>
    <xf numFmtId="0" fontId="14" fillId="0" borderId="6" xfId="0" applyFont="1" applyBorder="1" applyAlignment="1">
      <alignment vertical="top"/>
    </xf>
    <xf numFmtId="0" fontId="14" fillId="0" borderId="3" xfId="0" applyFont="1" applyBorder="1" applyAlignment="1">
      <alignment vertical="top"/>
    </xf>
    <xf numFmtId="0" fontId="14" fillId="0" borderId="9" xfId="0" applyFont="1" applyBorder="1" applyAlignment="1">
      <alignment vertical="top"/>
    </xf>
    <xf numFmtId="0" fontId="14" fillId="0" borderId="12" xfId="0" applyFont="1" applyBorder="1" applyAlignment="1">
      <alignment vertical="top"/>
    </xf>
    <xf numFmtId="0" fontId="14" fillId="0" borderId="15" xfId="0" applyFont="1" applyBorder="1" applyAlignment="1">
      <alignment vertical="top"/>
    </xf>
  </cellXfs>
  <cellStyles count="3">
    <cellStyle name="Comma" xfId="2" builtinId="3"/>
    <cellStyle name="Currency" xfId="1" builtinId="4"/>
    <cellStyle name="Normal" xfId="0" builtinId="0"/>
  </cellStyles>
  <dxfs count="2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17</xdr:col>
      <xdr:colOff>0</xdr:colOff>
      <xdr:row>15</xdr:row>
      <xdr:rowOff>100117</xdr:rowOff>
    </xdr:from>
    <xdr:to>
      <xdr:col>17</xdr:col>
      <xdr:colOff>0</xdr:colOff>
      <xdr:row>39</xdr:row>
      <xdr:rowOff>125146</xdr:rowOff>
    </xdr:to>
    <xdr:cxnSp macro="">
      <xdr:nvCxnSpPr>
        <xdr:cNvPr id="4" name="Straight Connector 3">
          <a:extLst>
            <a:ext uri="{FF2B5EF4-FFF2-40B4-BE49-F238E27FC236}">
              <a16:creationId xmlns:a16="http://schemas.microsoft.com/office/drawing/2014/main" id="{00000000-0008-0000-0000-000004000000}"/>
            </a:ext>
          </a:extLst>
        </xdr:cNvPr>
        <xdr:cNvCxnSpPr/>
      </xdr:nvCxnSpPr>
      <xdr:spPr>
        <a:xfrm>
          <a:off x="11621892" y="2529618"/>
          <a:ext cx="1760385" cy="5978640"/>
        </a:xfrm>
        <a:prstGeom prst="line">
          <a:avLst/>
        </a:prstGeom>
        <a:ln w="222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619125</xdr:colOff>
      <xdr:row>31</xdr:row>
      <xdr:rowOff>47625</xdr:rowOff>
    </xdr:from>
    <xdr:to>
      <xdr:col>0</xdr:col>
      <xdr:colOff>619125</xdr:colOff>
      <xdr:row>34</xdr:row>
      <xdr:rowOff>133350</xdr:rowOff>
    </xdr:to>
    <xdr:cxnSp macro="">
      <xdr:nvCxnSpPr>
        <xdr:cNvPr id="3" name="Straight Arrow Connector 2">
          <a:extLst>
            <a:ext uri="{FF2B5EF4-FFF2-40B4-BE49-F238E27FC236}">
              <a16:creationId xmlns:a16="http://schemas.microsoft.com/office/drawing/2014/main" id="{00000000-0008-0000-0000-000003000000}"/>
            </a:ext>
          </a:extLst>
        </xdr:cNvPr>
        <xdr:cNvCxnSpPr/>
      </xdr:nvCxnSpPr>
      <xdr:spPr>
        <a:xfrm>
          <a:off x="619125" y="5953125"/>
          <a:ext cx="0" cy="6572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650759</xdr:colOff>
      <xdr:row>18</xdr:row>
      <xdr:rowOff>0</xdr:rowOff>
    </xdr:from>
    <xdr:to>
      <xdr:col>5</xdr:col>
      <xdr:colOff>133487</xdr:colOff>
      <xdr:row>20</xdr:row>
      <xdr:rowOff>16685</xdr:rowOff>
    </xdr:to>
    <xdr:sp macro="" textlink="">
      <xdr:nvSpPr>
        <xdr:cNvPr id="3" name="Oval 2">
          <a:extLst>
            <a:ext uri="{FF2B5EF4-FFF2-40B4-BE49-F238E27FC236}">
              <a16:creationId xmlns:a16="http://schemas.microsoft.com/office/drawing/2014/main" id="{00000000-0008-0000-0100-000003000000}"/>
            </a:ext>
          </a:extLst>
        </xdr:cNvPr>
        <xdr:cNvSpPr/>
      </xdr:nvSpPr>
      <xdr:spPr>
        <a:xfrm>
          <a:off x="4396795" y="4780576"/>
          <a:ext cx="358751" cy="383780"/>
        </a:xfrm>
        <a:prstGeom prst="ellipse">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108462</xdr:colOff>
      <xdr:row>19</xdr:row>
      <xdr:rowOff>125148</xdr:rowOff>
    </xdr:from>
    <xdr:to>
      <xdr:col>8</xdr:col>
      <xdr:colOff>609044</xdr:colOff>
      <xdr:row>39</xdr:row>
      <xdr:rowOff>183546</xdr:rowOff>
    </xdr:to>
    <xdr:cxnSp macro="">
      <xdr:nvCxnSpPr>
        <xdr:cNvPr id="12" name="Elbow Connector 11">
          <a:extLst>
            <a:ext uri="{FF2B5EF4-FFF2-40B4-BE49-F238E27FC236}">
              <a16:creationId xmlns:a16="http://schemas.microsoft.com/office/drawing/2014/main" id="{00000000-0008-0000-0100-00000C000000}"/>
            </a:ext>
          </a:extLst>
        </xdr:cNvPr>
        <xdr:cNvCxnSpPr/>
      </xdr:nvCxnSpPr>
      <xdr:spPr>
        <a:xfrm rot="16200000" flipH="1">
          <a:off x="4430171" y="5389622"/>
          <a:ext cx="3729347" cy="3128647"/>
        </a:xfrm>
        <a:prstGeom prst="bentConnector3">
          <a:avLst/>
        </a:prstGeom>
        <a:ln w="22225">
          <a:solidFill>
            <a:schemeClr val="bg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108461</xdr:colOff>
      <xdr:row>12</xdr:row>
      <xdr:rowOff>100117</xdr:rowOff>
    </xdr:from>
    <xdr:to>
      <xdr:col>16</xdr:col>
      <xdr:colOff>834306</xdr:colOff>
      <xdr:row>37</xdr:row>
      <xdr:rowOff>125146</xdr:rowOff>
    </xdr:to>
    <xdr:cxnSp macro="">
      <xdr:nvCxnSpPr>
        <xdr:cNvPr id="17" name="Straight Connector 16">
          <a:extLst>
            <a:ext uri="{FF2B5EF4-FFF2-40B4-BE49-F238E27FC236}">
              <a16:creationId xmlns:a16="http://schemas.microsoft.com/office/drawing/2014/main" id="{00000000-0008-0000-0100-000011000000}"/>
            </a:ext>
          </a:extLst>
        </xdr:cNvPr>
        <xdr:cNvCxnSpPr/>
      </xdr:nvCxnSpPr>
      <xdr:spPr>
        <a:xfrm>
          <a:off x="11638577" y="2494577"/>
          <a:ext cx="1760387" cy="5898547"/>
        </a:xfrm>
        <a:prstGeom prst="line">
          <a:avLst/>
        </a:prstGeom>
        <a:ln w="222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33373</xdr:colOff>
      <xdr:row>12</xdr:row>
      <xdr:rowOff>100117</xdr:rowOff>
    </xdr:from>
    <xdr:to>
      <xdr:col>16</xdr:col>
      <xdr:colOff>784247</xdr:colOff>
      <xdr:row>37</xdr:row>
      <xdr:rowOff>166861</xdr:rowOff>
    </xdr:to>
    <xdr:cxnSp macro="">
      <xdr:nvCxnSpPr>
        <xdr:cNvPr id="19" name="Straight Connector 18">
          <a:extLst>
            <a:ext uri="{FF2B5EF4-FFF2-40B4-BE49-F238E27FC236}">
              <a16:creationId xmlns:a16="http://schemas.microsoft.com/office/drawing/2014/main" id="{00000000-0008-0000-0100-000013000000}"/>
            </a:ext>
          </a:extLst>
        </xdr:cNvPr>
        <xdr:cNvCxnSpPr/>
      </xdr:nvCxnSpPr>
      <xdr:spPr>
        <a:xfrm flipH="1">
          <a:off x="11563489" y="2494577"/>
          <a:ext cx="1785416" cy="5940262"/>
        </a:xfrm>
        <a:prstGeom prst="line">
          <a:avLst/>
        </a:prstGeom>
        <a:ln w="222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767560</xdr:colOff>
      <xdr:row>18</xdr:row>
      <xdr:rowOff>116804</xdr:rowOff>
    </xdr:from>
    <xdr:to>
      <xdr:col>8</xdr:col>
      <xdr:colOff>784246</xdr:colOff>
      <xdr:row>38</xdr:row>
      <xdr:rowOff>166863</xdr:rowOff>
    </xdr:to>
    <xdr:cxnSp macro="">
      <xdr:nvCxnSpPr>
        <xdr:cNvPr id="3" name="Straight Arrow Connector 2">
          <a:extLst>
            <a:ext uri="{FF2B5EF4-FFF2-40B4-BE49-F238E27FC236}">
              <a16:creationId xmlns:a16="http://schemas.microsoft.com/office/drawing/2014/main" id="{00000000-0008-0000-0200-000003000000}"/>
            </a:ext>
          </a:extLst>
        </xdr:cNvPr>
        <xdr:cNvCxnSpPr/>
      </xdr:nvCxnSpPr>
      <xdr:spPr>
        <a:xfrm flipH="1">
          <a:off x="8451524" y="4705490"/>
          <a:ext cx="16686" cy="3721008"/>
        </a:xfrm>
        <a:prstGeom prst="straightConnector1">
          <a:avLst/>
        </a:prstGeom>
        <a:ln w="22225">
          <a:solidFill>
            <a:schemeClr val="bg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750874</xdr:colOff>
      <xdr:row>16</xdr:row>
      <xdr:rowOff>183547</xdr:rowOff>
    </xdr:from>
    <xdr:to>
      <xdr:col>9</xdr:col>
      <xdr:colOff>83431</xdr:colOff>
      <xdr:row>19</xdr:row>
      <xdr:rowOff>16685</xdr:rowOff>
    </xdr:to>
    <xdr:sp macro="" textlink="">
      <xdr:nvSpPr>
        <xdr:cNvPr id="11" name="Oval 10">
          <a:extLst>
            <a:ext uri="{FF2B5EF4-FFF2-40B4-BE49-F238E27FC236}">
              <a16:creationId xmlns:a16="http://schemas.microsoft.com/office/drawing/2014/main" id="{00000000-0008-0000-0200-00000B000000}"/>
            </a:ext>
          </a:extLst>
        </xdr:cNvPr>
        <xdr:cNvSpPr/>
      </xdr:nvSpPr>
      <xdr:spPr>
        <a:xfrm>
          <a:off x="8434838" y="4405138"/>
          <a:ext cx="483899" cy="383781"/>
        </a:xfrm>
        <a:prstGeom prst="ellipse">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15</xdr:row>
      <xdr:rowOff>100117</xdr:rowOff>
    </xdr:from>
    <xdr:to>
      <xdr:col>6</xdr:col>
      <xdr:colOff>0</xdr:colOff>
      <xdr:row>39</xdr:row>
      <xdr:rowOff>125146</xdr:rowOff>
    </xdr:to>
    <xdr:cxnSp macro="">
      <xdr:nvCxnSpPr>
        <xdr:cNvPr id="2" name="Straight Connector 1">
          <a:extLst>
            <a:ext uri="{FF2B5EF4-FFF2-40B4-BE49-F238E27FC236}">
              <a16:creationId xmlns:a16="http://schemas.microsoft.com/office/drawing/2014/main" id="{00000000-0008-0000-0400-000002000000}"/>
            </a:ext>
          </a:extLst>
        </xdr:cNvPr>
        <xdr:cNvCxnSpPr/>
      </xdr:nvCxnSpPr>
      <xdr:spPr>
        <a:xfrm>
          <a:off x="15601950" y="2414692"/>
          <a:ext cx="0" cy="4978029"/>
        </a:xfrm>
        <a:prstGeom prst="line">
          <a:avLst/>
        </a:prstGeom>
        <a:ln w="222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619125</xdr:colOff>
      <xdr:row>31</xdr:row>
      <xdr:rowOff>47625</xdr:rowOff>
    </xdr:from>
    <xdr:to>
      <xdr:col>0</xdr:col>
      <xdr:colOff>619125</xdr:colOff>
      <xdr:row>34</xdr:row>
      <xdr:rowOff>133350</xdr:rowOff>
    </xdr:to>
    <xdr:cxnSp macro="">
      <xdr:nvCxnSpPr>
        <xdr:cNvPr id="3" name="Straight Arrow Connector 2">
          <a:extLst>
            <a:ext uri="{FF2B5EF4-FFF2-40B4-BE49-F238E27FC236}">
              <a16:creationId xmlns:a16="http://schemas.microsoft.com/office/drawing/2014/main" id="{00000000-0008-0000-0400-000003000000}"/>
            </a:ext>
          </a:extLst>
        </xdr:cNvPr>
        <xdr:cNvCxnSpPr/>
      </xdr:nvCxnSpPr>
      <xdr:spPr>
        <a:xfrm>
          <a:off x="619125" y="5791200"/>
          <a:ext cx="0" cy="6572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15</xdr:row>
      <xdr:rowOff>100117</xdr:rowOff>
    </xdr:from>
    <xdr:to>
      <xdr:col>6</xdr:col>
      <xdr:colOff>0</xdr:colOff>
      <xdr:row>39</xdr:row>
      <xdr:rowOff>125146</xdr:rowOff>
    </xdr:to>
    <xdr:cxnSp macro="">
      <xdr:nvCxnSpPr>
        <xdr:cNvPr id="2" name="Straight Connector 1">
          <a:extLst>
            <a:ext uri="{FF2B5EF4-FFF2-40B4-BE49-F238E27FC236}">
              <a16:creationId xmlns:a16="http://schemas.microsoft.com/office/drawing/2014/main" id="{00000000-0008-0000-0500-000002000000}"/>
            </a:ext>
          </a:extLst>
        </xdr:cNvPr>
        <xdr:cNvCxnSpPr/>
      </xdr:nvCxnSpPr>
      <xdr:spPr>
        <a:xfrm>
          <a:off x="15601950" y="2414692"/>
          <a:ext cx="0" cy="4978029"/>
        </a:xfrm>
        <a:prstGeom prst="line">
          <a:avLst/>
        </a:prstGeom>
        <a:ln w="222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619125</xdr:colOff>
      <xdr:row>31</xdr:row>
      <xdr:rowOff>47625</xdr:rowOff>
    </xdr:from>
    <xdr:to>
      <xdr:col>0</xdr:col>
      <xdr:colOff>619125</xdr:colOff>
      <xdr:row>34</xdr:row>
      <xdr:rowOff>133350</xdr:rowOff>
    </xdr:to>
    <xdr:cxnSp macro="">
      <xdr:nvCxnSpPr>
        <xdr:cNvPr id="3" name="Straight Arrow Connector 2">
          <a:extLst>
            <a:ext uri="{FF2B5EF4-FFF2-40B4-BE49-F238E27FC236}">
              <a16:creationId xmlns:a16="http://schemas.microsoft.com/office/drawing/2014/main" id="{00000000-0008-0000-0500-000003000000}"/>
            </a:ext>
          </a:extLst>
        </xdr:cNvPr>
        <xdr:cNvCxnSpPr/>
      </xdr:nvCxnSpPr>
      <xdr:spPr>
        <a:xfrm>
          <a:off x="619125" y="5791200"/>
          <a:ext cx="0" cy="6572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14</xdr:row>
      <xdr:rowOff>0</xdr:rowOff>
    </xdr:from>
    <xdr:to>
      <xdr:col>6</xdr:col>
      <xdr:colOff>0</xdr:colOff>
      <xdr:row>33</xdr:row>
      <xdr:rowOff>125146</xdr:rowOff>
    </xdr:to>
    <xdr:cxnSp macro="">
      <xdr:nvCxnSpPr>
        <xdr:cNvPr id="2" name="Straight Connector 1">
          <a:extLst>
            <a:ext uri="{FF2B5EF4-FFF2-40B4-BE49-F238E27FC236}">
              <a16:creationId xmlns:a16="http://schemas.microsoft.com/office/drawing/2014/main" id="{00000000-0008-0000-0600-000002000000}"/>
            </a:ext>
          </a:extLst>
        </xdr:cNvPr>
        <xdr:cNvCxnSpPr/>
      </xdr:nvCxnSpPr>
      <xdr:spPr>
        <a:xfrm>
          <a:off x="15601950" y="2414692"/>
          <a:ext cx="0" cy="4978029"/>
        </a:xfrm>
        <a:prstGeom prst="line">
          <a:avLst/>
        </a:prstGeom>
        <a:ln w="222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33618</xdr:colOff>
      <xdr:row>17</xdr:row>
      <xdr:rowOff>22412</xdr:rowOff>
    </xdr:from>
    <xdr:to>
      <xdr:col>4</xdr:col>
      <xdr:colOff>168088</xdr:colOff>
      <xdr:row>22</xdr:row>
      <xdr:rowOff>11206</xdr:rowOff>
    </xdr:to>
    <xdr:sp macro="" textlink="">
      <xdr:nvSpPr>
        <xdr:cNvPr id="5" name="Right Brace 4">
          <a:extLst>
            <a:ext uri="{FF2B5EF4-FFF2-40B4-BE49-F238E27FC236}">
              <a16:creationId xmlns:a16="http://schemas.microsoft.com/office/drawing/2014/main" id="{00000000-0008-0000-0600-000005000000}"/>
            </a:ext>
          </a:extLst>
        </xdr:cNvPr>
        <xdr:cNvSpPr/>
      </xdr:nvSpPr>
      <xdr:spPr>
        <a:xfrm>
          <a:off x="5558118" y="2879912"/>
          <a:ext cx="134470" cy="94129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25</xdr:row>
      <xdr:rowOff>0</xdr:rowOff>
    </xdr:from>
    <xdr:to>
      <xdr:col>1</xdr:col>
      <xdr:colOff>4657285</xdr:colOff>
      <xdr:row>51</xdr:row>
      <xdr:rowOff>133489</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2098744" y="5332146"/>
          <a:ext cx="4657285" cy="4953927"/>
        </a:xfrm>
        <a:prstGeom prst="rect">
          <a:avLst/>
        </a:prstGeom>
      </xdr:spPr>
    </xdr:pic>
    <xdr:clientData/>
  </xdr:twoCellAnchor>
  <xdr:twoCellAnchor editAs="oneCell">
    <xdr:from>
      <xdr:col>1</xdr:col>
      <xdr:colOff>4724763</xdr:colOff>
      <xdr:row>24</xdr:row>
      <xdr:rowOff>83432</xdr:rowOff>
    </xdr:from>
    <xdr:to>
      <xdr:col>3</xdr:col>
      <xdr:colOff>350408</xdr:colOff>
      <xdr:row>48</xdr:row>
      <xdr:rowOff>50058</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a:stretch>
          <a:fillRect/>
        </a:stretch>
      </xdr:blipFill>
      <xdr:spPr>
        <a:xfrm>
          <a:off x="6827216" y="5773402"/>
          <a:ext cx="6238025" cy="437176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71"/>
  <sheetViews>
    <sheetView showGridLines="0" view="pageBreakPreview" topLeftCell="A25" zoomScale="83" zoomScaleNormal="85" zoomScaleSheetLayoutView="85" zoomScalePageLayoutView="90" workbookViewId="0">
      <selection activeCell="A55" sqref="A55"/>
    </sheetView>
  </sheetViews>
  <sheetFormatPr defaultRowHeight="15.75" x14ac:dyDescent="0.25"/>
  <cols>
    <col min="1" max="1" width="19.42578125" style="227" customWidth="1"/>
    <col min="2" max="2" width="35.140625" style="227" customWidth="1"/>
    <col min="3" max="3" width="35.140625" style="202" customWidth="1"/>
    <col min="4" max="4" width="12.85546875" style="228" customWidth="1"/>
    <col min="5" max="5" width="16" style="202" customWidth="1"/>
    <col min="6" max="6" width="20.140625" style="271" customWidth="1"/>
    <col min="7" max="7" width="20.140625" style="227" customWidth="1"/>
    <col min="8" max="8" width="14" style="202" customWidth="1"/>
    <col min="9" max="9" width="14" style="295" customWidth="1"/>
    <col min="10" max="10" width="10" style="295" customWidth="1"/>
    <col min="11" max="11" width="14" style="295" customWidth="1"/>
    <col min="12" max="12" width="10.140625" style="295" customWidth="1"/>
    <col min="13" max="13" width="14.140625" style="202" customWidth="1"/>
    <col min="14" max="14" width="9.5703125" style="202" customWidth="1"/>
    <col min="15" max="15" width="25.140625" style="270" customWidth="1"/>
    <col min="16" max="17" width="20" style="270" customWidth="1"/>
    <col min="18" max="18" width="19" style="240" customWidth="1"/>
    <col min="19" max="19" width="10.85546875" style="202" customWidth="1"/>
    <col min="20" max="16384" width="9.140625" style="202"/>
  </cols>
  <sheetData>
    <row r="1" spans="1:22" x14ac:dyDescent="0.25">
      <c r="A1" s="383" t="s">
        <v>176</v>
      </c>
      <c r="B1" s="383"/>
      <c r="C1" s="383"/>
      <c r="D1" s="383"/>
      <c r="E1" s="383"/>
      <c r="F1" s="383"/>
      <c r="G1" s="383"/>
      <c r="H1" s="383"/>
      <c r="I1" s="383"/>
      <c r="J1" s="383"/>
      <c r="K1" s="383"/>
      <c r="L1" s="383"/>
      <c r="M1" s="383"/>
      <c r="N1" s="383"/>
      <c r="O1" s="383"/>
      <c r="P1" s="383"/>
      <c r="Q1" s="383"/>
    </row>
    <row r="2" spans="1:22" x14ac:dyDescent="0.25">
      <c r="A2" s="383" t="s">
        <v>177</v>
      </c>
      <c r="B2" s="383"/>
      <c r="C2" s="383"/>
      <c r="D2" s="383"/>
      <c r="E2" s="383"/>
      <c r="F2" s="383"/>
      <c r="G2" s="383"/>
      <c r="H2" s="383"/>
      <c r="I2" s="383"/>
      <c r="J2" s="383"/>
      <c r="K2" s="383"/>
      <c r="L2" s="383"/>
      <c r="M2" s="383"/>
      <c r="N2" s="383"/>
      <c r="O2" s="383"/>
      <c r="P2" s="383"/>
      <c r="Q2" s="383"/>
    </row>
    <row r="3" spans="1:22" x14ac:dyDescent="0.25">
      <c r="A3" s="383" t="s">
        <v>178</v>
      </c>
      <c r="B3" s="383"/>
      <c r="C3" s="383"/>
      <c r="D3" s="383"/>
      <c r="E3" s="383"/>
      <c r="F3" s="383"/>
      <c r="G3" s="383"/>
      <c r="H3" s="383"/>
      <c r="I3" s="383"/>
      <c r="J3" s="383"/>
      <c r="K3" s="383"/>
      <c r="L3" s="383"/>
      <c r="M3" s="383"/>
      <c r="N3" s="383"/>
      <c r="O3" s="383"/>
      <c r="P3" s="383"/>
      <c r="Q3" s="383"/>
    </row>
    <row r="4" spans="1:22" x14ac:dyDescent="0.25">
      <c r="A4" s="383" t="s">
        <v>170</v>
      </c>
      <c r="B4" s="383"/>
      <c r="C4" s="383"/>
      <c r="D4" s="383"/>
      <c r="E4" s="383"/>
      <c r="F4" s="383"/>
      <c r="G4" s="383"/>
      <c r="H4" s="383"/>
      <c r="I4" s="383"/>
      <c r="J4" s="383"/>
      <c r="K4" s="383"/>
      <c r="L4" s="383"/>
      <c r="M4" s="383"/>
      <c r="N4" s="383"/>
      <c r="O4" s="383"/>
      <c r="P4" s="383"/>
      <c r="Q4" s="383"/>
    </row>
    <row r="5" spans="1:22" x14ac:dyDescent="0.25">
      <c r="A5" s="195"/>
      <c r="B5" s="196"/>
      <c r="C5" s="197"/>
      <c r="D5" s="198"/>
      <c r="E5" s="197"/>
      <c r="F5" s="199"/>
      <c r="G5" s="196"/>
      <c r="H5" s="197"/>
      <c r="I5" s="200"/>
      <c r="J5" s="200"/>
      <c r="K5" s="200"/>
      <c r="L5" s="200"/>
      <c r="M5" s="197"/>
      <c r="N5" s="197"/>
      <c r="O5" s="407"/>
      <c r="P5" s="407"/>
      <c r="Q5" s="201"/>
      <c r="R5" s="202"/>
    </row>
    <row r="6" spans="1:22" x14ac:dyDescent="0.25">
      <c r="A6" s="203"/>
      <c r="B6" s="410"/>
      <c r="C6" s="402"/>
      <c r="D6" s="411"/>
      <c r="E6" s="402"/>
      <c r="F6" s="412"/>
      <c r="G6" s="410"/>
      <c r="H6" s="402"/>
      <c r="I6" s="208"/>
      <c r="J6" s="208"/>
      <c r="K6" s="208"/>
      <c r="L6" s="208"/>
      <c r="M6" s="402"/>
      <c r="N6" s="402"/>
      <c r="O6" s="400"/>
      <c r="P6" s="400"/>
      <c r="Q6" s="209"/>
      <c r="R6" s="202"/>
    </row>
    <row r="7" spans="1:22" x14ac:dyDescent="0.25">
      <c r="A7" s="210" t="s">
        <v>29</v>
      </c>
      <c r="B7" s="410"/>
      <c r="C7" s="211"/>
      <c r="D7" s="212"/>
      <c r="E7" s="402"/>
      <c r="F7" s="413" t="s">
        <v>38</v>
      </c>
      <c r="G7" s="410"/>
      <c r="H7" s="211"/>
      <c r="I7" s="212"/>
      <c r="J7" s="414"/>
      <c r="K7" s="415" t="s">
        <v>150</v>
      </c>
      <c r="L7" s="208"/>
      <c r="M7" s="401"/>
      <c r="N7" s="401"/>
      <c r="O7" s="408"/>
      <c r="P7" s="401"/>
      <c r="Q7" s="416"/>
      <c r="R7" s="202"/>
    </row>
    <row r="8" spans="1:22" x14ac:dyDescent="0.25">
      <c r="A8" s="219"/>
      <c r="B8" s="410"/>
      <c r="C8" s="402"/>
      <c r="D8" s="411"/>
      <c r="E8" s="402"/>
      <c r="F8" s="412"/>
      <c r="G8" s="410"/>
      <c r="H8" s="402"/>
      <c r="I8" s="402"/>
      <c r="J8" s="220"/>
      <c r="K8" s="208"/>
      <c r="L8" s="208"/>
      <c r="M8" s="402"/>
      <c r="N8" s="402"/>
      <c r="O8" s="402"/>
      <c r="P8" s="402"/>
      <c r="Q8" s="221"/>
      <c r="R8" s="202"/>
    </row>
    <row r="9" spans="1:22" x14ac:dyDescent="0.25">
      <c r="A9" s="210" t="s">
        <v>105</v>
      </c>
      <c r="B9" s="410"/>
      <c r="C9" s="211"/>
      <c r="D9" s="212"/>
      <c r="E9" s="402"/>
      <c r="F9" s="222" t="s">
        <v>104</v>
      </c>
      <c r="G9" s="410"/>
      <c r="H9" s="212"/>
      <c r="I9" s="212"/>
      <c r="J9" s="223"/>
      <c r="K9" s="415" t="s">
        <v>151</v>
      </c>
      <c r="L9" s="402"/>
      <c r="M9" s="402"/>
      <c r="N9" s="402"/>
      <c r="O9" s="225"/>
      <c r="P9" s="208"/>
      <c r="Q9" s="417"/>
      <c r="R9" s="202"/>
    </row>
    <row r="10" spans="1:22" x14ac:dyDescent="0.25">
      <c r="A10" s="219"/>
      <c r="B10" s="410"/>
      <c r="C10" s="402"/>
      <c r="D10" s="411"/>
      <c r="E10" s="402"/>
      <c r="F10" s="412"/>
      <c r="G10" s="410"/>
      <c r="H10" s="402"/>
      <c r="I10" s="208"/>
      <c r="J10" s="208"/>
      <c r="K10" s="208"/>
      <c r="L10" s="208"/>
      <c r="M10" s="402"/>
      <c r="N10" s="402"/>
      <c r="O10" s="400"/>
      <c r="P10" s="400"/>
      <c r="Q10" s="209"/>
      <c r="R10" s="202"/>
    </row>
    <row r="11" spans="1:22" ht="18" x14ac:dyDescent="0.25">
      <c r="A11" s="210" t="s">
        <v>97</v>
      </c>
      <c r="B11" s="410"/>
      <c r="C11" s="211"/>
      <c r="D11" s="212"/>
      <c r="E11" s="411"/>
      <c r="F11" s="415" t="s">
        <v>199</v>
      </c>
      <c r="G11" s="402"/>
      <c r="H11" s="212"/>
      <c r="I11" s="225"/>
      <c r="J11" s="414"/>
      <c r="K11" s="402"/>
      <c r="L11" s="402"/>
      <c r="M11" s="402"/>
      <c r="N11" s="402"/>
      <c r="O11" s="400"/>
      <c r="P11" s="400"/>
      <c r="Q11" s="209"/>
      <c r="R11" s="226"/>
      <c r="S11" s="227"/>
      <c r="T11" s="227"/>
      <c r="V11" s="228"/>
    </row>
    <row r="12" spans="1:22" x14ac:dyDescent="0.25">
      <c r="A12" s="229"/>
      <c r="B12" s="211"/>
      <c r="C12" s="212"/>
      <c r="D12" s="230"/>
      <c r="E12" s="212"/>
      <c r="F12" s="231"/>
      <c r="G12" s="211"/>
      <c r="H12" s="212"/>
      <c r="I12" s="225"/>
      <c r="J12" s="225"/>
      <c r="K12" s="225"/>
      <c r="L12" s="225"/>
      <c r="M12" s="212"/>
      <c r="N12" s="212"/>
      <c r="O12" s="409"/>
      <c r="P12" s="409"/>
      <c r="Q12" s="232"/>
      <c r="R12" s="202"/>
    </row>
    <row r="13" spans="1:22" x14ac:dyDescent="0.25">
      <c r="A13" s="233"/>
      <c r="B13" s="234"/>
      <c r="C13" s="235"/>
      <c r="D13" s="236"/>
      <c r="E13" s="235"/>
      <c r="F13" s="237"/>
      <c r="G13" s="234"/>
      <c r="H13" s="235"/>
      <c r="I13" s="238"/>
      <c r="J13" s="238"/>
      <c r="K13" s="238"/>
      <c r="L13" s="238"/>
      <c r="M13" s="235"/>
      <c r="N13" s="235"/>
      <c r="O13" s="239"/>
      <c r="P13" s="239"/>
      <c r="Q13" s="239"/>
      <c r="S13" s="241"/>
      <c r="V13" s="242"/>
    </row>
    <row r="14" spans="1:22" ht="31.5" customHeight="1" x14ac:dyDescent="0.25">
      <c r="A14" s="384" t="s">
        <v>204</v>
      </c>
      <c r="B14" s="385"/>
      <c r="C14" s="385"/>
      <c r="D14" s="385"/>
      <c r="E14" s="386"/>
      <c r="F14" s="387" t="s">
        <v>205</v>
      </c>
      <c r="G14" s="388"/>
      <c r="H14" s="389"/>
      <c r="I14" s="384" t="s">
        <v>206</v>
      </c>
      <c r="J14" s="385"/>
      <c r="K14" s="385"/>
      <c r="L14" s="386"/>
      <c r="M14" s="384" t="s">
        <v>207</v>
      </c>
      <c r="N14" s="385"/>
      <c r="O14" s="385"/>
      <c r="P14" s="385"/>
      <c r="Q14" s="386"/>
      <c r="R14" s="202"/>
    </row>
    <row r="15" spans="1:22" ht="18" x14ac:dyDescent="0.25">
      <c r="A15" s="306" t="s">
        <v>174</v>
      </c>
      <c r="B15" s="307"/>
      <c r="C15" s="307"/>
      <c r="D15" s="308"/>
      <c r="E15" s="309"/>
      <c r="F15" s="310"/>
      <c r="G15" s="311"/>
      <c r="H15" s="306"/>
      <c r="I15" s="308"/>
      <c r="J15" s="308"/>
      <c r="K15" s="308"/>
      <c r="L15" s="308"/>
      <c r="M15" s="418"/>
      <c r="N15" s="418"/>
      <c r="O15" s="403"/>
      <c r="P15" s="403"/>
      <c r="Q15" s="403"/>
      <c r="R15" s="304" t="s">
        <v>190</v>
      </c>
    </row>
    <row r="16" spans="1:22" s="247" customFormat="1" ht="49.5" x14ac:dyDescent="0.25">
      <c r="A16" s="312" t="s">
        <v>153</v>
      </c>
      <c r="B16" s="313" t="s">
        <v>182</v>
      </c>
      <c r="C16" s="314" t="s">
        <v>183</v>
      </c>
      <c r="D16" s="315" t="s">
        <v>4</v>
      </c>
      <c r="E16" s="316" t="s">
        <v>193</v>
      </c>
      <c r="F16" s="343" t="s">
        <v>189</v>
      </c>
      <c r="G16" s="343" t="s">
        <v>194</v>
      </c>
      <c r="H16" s="344" t="s">
        <v>162</v>
      </c>
      <c r="I16" s="369" t="s">
        <v>34</v>
      </c>
      <c r="J16" s="370"/>
      <c r="K16" s="369" t="s">
        <v>106</v>
      </c>
      <c r="L16" s="370"/>
      <c r="M16" s="369" t="s">
        <v>195</v>
      </c>
      <c r="N16" s="370"/>
      <c r="O16" s="314" t="s">
        <v>200</v>
      </c>
      <c r="P16" s="359" t="s">
        <v>212</v>
      </c>
      <c r="Q16" s="359" t="s">
        <v>213</v>
      </c>
      <c r="R16" s="247" t="s">
        <v>186</v>
      </c>
    </row>
    <row r="17" spans="1:18" x14ac:dyDescent="0.25">
      <c r="A17" s="317"/>
      <c r="B17" s="318"/>
      <c r="C17" s="319"/>
      <c r="D17" s="297">
        <v>0</v>
      </c>
      <c r="E17" s="320">
        <v>0</v>
      </c>
      <c r="F17" s="345">
        <f t="shared" ref="F17:F35" si="0">+D17*E17</f>
        <v>0</v>
      </c>
      <c r="G17" s="346" t="e">
        <f>+E17+($F$38/$F$36*E17)</f>
        <v>#DIV/0!</v>
      </c>
      <c r="H17" s="347" t="e">
        <f>IF(+G17="","",+IF($G17&gt;999.99,"Yes","No"))</f>
        <v>#DIV/0!</v>
      </c>
      <c r="I17" s="371"/>
      <c r="J17" s="372"/>
      <c r="K17" s="371"/>
      <c r="L17" s="372"/>
      <c r="M17" s="371"/>
      <c r="N17" s="372"/>
      <c r="O17" s="321"/>
      <c r="P17" s="321"/>
      <c r="Q17" s="321"/>
      <c r="R17" s="303" t="e">
        <f>+G17*D17</f>
        <v>#DIV/0!</v>
      </c>
    </row>
    <row r="18" spans="1:18" x14ac:dyDescent="0.25">
      <c r="A18" s="301"/>
      <c r="B18" s="322"/>
      <c r="C18" s="319"/>
      <c r="D18" s="297">
        <v>0</v>
      </c>
      <c r="E18" s="323">
        <v>0</v>
      </c>
      <c r="F18" s="348">
        <f t="shared" si="0"/>
        <v>0</v>
      </c>
      <c r="G18" s="349" t="e">
        <f t="shared" ref="G18:G35" si="1">+E18+($F$38/$F$36*E18)</f>
        <v>#DIV/0!</v>
      </c>
      <c r="H18" s="347" t="e">
        <f t="shared" ref="H18:H35" si="2">IF(+G18="","",+IF($G18&gt;999.99,"Yes","No"))</f>
        <v>#DIV/0!</v>
      </c>
      <c r="I18" s="363"/>
      <c r="J18" s="364"/>
      <c r="K18" s="363"/>
      <c r="L18" s="364"/>
      <c r="M18" s="363"/>
      <c r="N18" s="364"/>
      <c r="O18" s="324"/>
      <c r="P18" s="324"/>
      <c r="Q18" s="324"/>
      <c r="R18" s="303" t="e">
        <f t="shared" ref="R18:R35" si="3">+G18*D18</f>
        <v>#DIV/0!</v>
      </c>
    </row>
    <row r="19" spans="1:18" x14ac:dyDescent="0.25">
      <c r="A19" s="301"/>
      <c r="B19" s="322"/>
      <c r="C19" s="319"/>
      <c r="D19" s="297">
        <v>0</v>
      </c>
      <c r="E19" s="323">
        <v>0</v>
      </c>
      <c r="F19" s="348">
        <f t="shared" si="0"/>
        <v>0</v>
      </c>
      <c r="G19" s="349" t="e">
        <f t="shared" si="1"/>
        <v>#DIV/0!</v>
      </c>
      <c r="H19" s="347" t="e">
        <f t="shared" si="2"/>
        <v>#DIV/0!</v>
      </c>
      <c r="I19" s="363"/>
      <c r="J19" s="364"/>
      <c r="K19" s="363"/>
      <c r="L19" s="364"/>
      <c r="M19" s="363"/>
      <c r="N19" s="364"/>
      <c r="O19" s="324"/>
      <c r="P19" s="324"/>
      <c r="Q19" s="324"/>
      <c r="R19" s="303" t="e">
        <f t="shared" si="3"/>
        <v>#DIV/0!</v>
      </c>
    </row>
    <row r="20" spans="1:18" x14ac:dyDescent="0.25">
      <c r="A20" s="301"/>
      <c r="B20" s="322"/>
      <c r="C20" s="319"/>
      <c r="D20" s="297">
        <v>0</v>
      </c>
      <c r="E20" s="323">
        <v>0</v>
      </c>
      <c r="F20" s="348">
        <f t="shared" si="0"/>
        <v>0</v>
      </c>
      <c r="G20" s="349" t="e">
        <f t="shared" si="1"/>
        <v>#DIV/0!</v>
      </c>
      <c r="H20" s="347" t="e">
        <f t="shared" si="2"/>
        <v>#DIV/0!</v>
      </c>
      <c r="I20" s="363"/>
      <c r="J20" s="364"/>
      <c r="K20" s="363"/>
      <c r="L20" s="364"/>
      <c r="M20" s="363"/>
      <c r="N20" s="364"/>
      <c r="O20" s="324"/>
      <c r="P20" s="324"/>
      <c r="Q20" s="324"/>
      <c r="R20" s="303" t="e">
        <f t="shared" si="3"/>
        <v>#DIV/0!</v>
      </c>
    </row>
    <row r="21" spans="1:18" x14ac:dyDescent="0.25">
      <c r="A21" s="301"/>
      <c r="B21" s="322"/>
      <c r="C21" s="319"/>
      <c r="D21" s="298">
        <v>0</v>
      </c>
      <c r="E21" s="325">
        <v>0</v>
      </c>
      <c r="F21" s="348">
        <f t="shared" si="0"/>
        <v>0</v>
      </c>
      <c r="G21" s="350" t="e">
        <f t="shared" si="1"/>
        <v>#DIV/0!</v>
      </c>
      <c r="H21" s="347" t="e">
        <f t="shared" si="2"/>
        <v>#DIV/0!</v>
      </c>
      <c r="I21" s="363"/>
      <c r="J21" s="364"/>
      <c r="K21" s="363"/>
      <c r="L21" s="364"/>
      <c r="M21" s="363"/>
      <c r="N21" s="364"/>
      <c r="O21" s="326"/>
      <c r="P21" s="324"/>
      <c r="Q21" s="324"/>
      <c r="R21" s="303" t="e">
        <f t="shared" si="3"/>
        <v>#DIV/0!</v>
      </c>
    </row>
    <row r="22" spans="1:18" x14ac:dyDescent="0.25">
      <c r="A22" s="327"/>
      <c r="B22" s="328"/>
      <c r="C22" s="329"/>
      <c r="D22" s="298">
        <v>0</v>
      </c>
      <c r="E22" s="325">
        <v>0</v>
      </c>
      <c r="F22" s="348">
        <f t="shared" si="0"/>
        <v>0</v>
      </c>
      <c r="G22" s="350" t="e">
        <f t="shared" si="1"/>
        <v>#DIV/0!</v>
      </c>
      <c r="H22" s="347" t="e">
        <f t="shared" si="2"/>
        <v>#DIV/0!</v>
      </c>
      <c r="I22" s="363"/>
      <c r="J22" s="364"/>
      <c r="K22" s="363"/>
      <c r="L22" s="364"/>
      <c r="M22" s="363"/>
      <c r="N22" s="364"/>
      <c r="O22" s="326"/>
      <c r="P22" s="324"/>
      <c r="Q22" s="324"/>
      <c r="R22" s="303" t="e">
        <f t="shared" si="3"/>
        <v>#DIV/0!</v>
      </c>
    </row>
    <row r="23" spans="1:18" x14ac:dyDescent="0.25">
      <c r="A23" s="301"/>
      <c r="B23" s="322"/>
      <c r="C23" s="319"/>
      <c r="D23" s="297">
        <v>0</v>
      </c>
      <c r="E23" s="330">
        <v>0</v>
      </c>
      <c r="F23" s="348">
        <f t="shared" si="0"/>
        <v>0</v>
      </c>
      <c r="G23" s="350" t="e">
        <f t="shared" si="1"/>
        <v>#DIV/0!</v>
      </c>
      <c r="H23" s="347" t="e">
        <f t="shared" si="2"/>
        <v>#DIV/0!</v>
      </c>
      <c r="I23" s="363"/>
      <c r="J23" s="364"/>
      <c r="K23" s="363"/>
      <c r="L23" s="364"/>
      <c r="M23" s="363"/>
      <c r="N23" s="364"/>
      <c r="O23" s="326"/>
      <c r="P23" s="324"/>
      <c r="Q23" s="324"/>
      <c r="R23" s="303" t="e">
        <f t="shared" si="3"/>
        <v>#DIV/0!</v>
      </c>
    </row>
    <row r="24" spans="1:18" x14ac:dyDescent="0.25">
      <c r="A24" s="301"/>
      <c r="B24" s="322"/>
      <c r="C24" s="319"/>
      <c r="D24" s="297">
        <v>0</v>
      </c>
      <c r="E24" s="330">
        <v>0</v>
      </c>
      <c r="F24" s="348">
        <f t="shared" si="0"/>
        <v>0</v>
      </c>
      <c r="G24" s="350" t="e">
        <f t="shared" si="1"/>
        <v>#DIV/0!</v>
      </c>
      <c r="H24" s="347" t="e">
        <f t="shared" si="2"/>
        <v>#DIV/0!</v>
      </c>
      <c r="I24" s="363"/>
      <c r="J24" s="364"/>
      <c r="K24" s="363"/>
      <c r="L24" s="364"/>
      <c r="M24" s="363"/>
      <c r="N24" s="364"/>
      <c r="O24" s="326"/>
      <c r="P24" s="324"/>
      <c r="Q24" s="324"/>
      <c r="R24" s="303" t="e">
        <f t="shared" si="3"/>
        <v>#DIV/0!</v>
      </c>
    </row>
    <row r="25" spans="1:18" x14ac:dyDescent="0.25">
      <c r="A25" s="301"/>
      <c r="B25" s="322"/>
      <c r="C25" s="319"/>
      <c r="D25" s="297">
        <v>0</v>
      </c>
      <c r="E25" s="323">
        <v>0</v>
      </c>
      <c r="F25" s="348">
        <f t="shared" si="0"/>
        <v>0</v>
      </c>
      <c r="G25" s="350" t="e">
        <f t="shared" si="1"/>
        <v>#DIV/0!</v>
      </c>
      <c r="H25" s="347" t="e">
        <f t="shared" si="2"/>
        <v>#DIV/0!</v>
      </c>
      <c r="I25" s="363"/>
      <c r="J25" s="364"/>
      <c r="K25" s="363"/>
      <c r="L25" s="364"/>
      <c r="M25" s="363"/>
      <c r="N25" s="364"/>
      <c r="O25" s="324"/>
      <c r="P25" s="324"/>
      <c r="Q25" s="324"/>
      <c r="R25" s="303" t="e">
        <f t="shared" si="3"/>
        <v>#DIV/0!</v>
      </c>
    </row>
    <row r="26" spans="1:18" ht="15" customHeight="1" x14ac:dyDescent="0.25">
      <c r="A26" s="301"/>
      <c r="B26" s="322"/>
      <c r="C26" s="319"/>
      <c r="D26" s="297">
        <v>0</v>
      </c>
      <c r="E26" s="323">
        <v>0</v>
      </c>
      <c r="F26" s="348">
        <f t="shared" si="0"/>
        <v>0</v>
      </c>
      <c r="G26" s="350" t="e">
        <f t="shared" si="1"/>
        <v>#DIV/0!</v>
      </c>
      <c r="H26" s="347" t="e">
        <f t="shared" si="2"/>
        <v>#DIV/0!</v>
      </c>
      <c r="I26" s="363"/>
      <c r="J26" s="364"/>
      <c r="K26" s="363"/>
      <c r="L26" s="364"/>
      <c r="M26" s="363"/>
      <c r="N26" s="364"/>
      <c r="O26" s="331"/>
      <c r="P26" s="331"/>
      <c r="Q26" s="331"/>
      <c r="R26" s="303" t="e">
        <f t="shared" si="3"/>
        <v>#DIV/0!</v>
      </c>
    </row>
    <row r="27" spans="1:18" x14ac:dyDescent="0.25">
      <c r="A27" s="301"/>
      <c r="B27" s="322"/>
      <c r="C27" s="319"/>
      <c r="D27" s="297">
        <v>0</v>
      </c>
      <c r="E27" s="323">
        <v>0</v>
      </c>
      <c r="F27" s="348">
        <f t="shared" si="0"/>
        <v>0</v>
      </c>
      <c r="G27" s="350" t="e">
        <f t="shared" si="1"/>
        <v>#DIV/0!</v>
      </c>
      <c r="H27" s="347" t="e">
        <f t="shared" si="2"/>
        <v>#DIV/0!</v>
      </c>
      <c r="I27" s="363"/>
      <c r="J27" s="364"/>
      <c r="K27" s="363"/>
      <c r="L27" s="364"/>
      <c r="M27" s="363"/>
      <c r="N27" s="364"/>
      <c r="O27" s="331"/>
      <c r="P27" s="331"/>
      <c r="Q27" s="331"/>
      <c r="R27" s="303" t="e">
        <f t="shared" si="3"/>
        <v>#DIV/0!</v>
      </c>
    </row>
    <row r="28" spans="1:18" x14ac:dyDescent="0.25">
      <c r="A28" s="301"/>
      <c r="B28" s="322"/>
      <c r="C28" s="319"/>
      <c r="D28" s="297">
        <v>0</v>
      </c>
      <c r="E28" s="323">
        <v>0</v>
      </c>
      <c r="F28" s="348">
        <f t="shared" si="0"/>
        <v>0</v>
      </c>
      <c r="G28" s="350" t="e">
        <f t="shared" si="1"/>
        <v>#DIV/0!</v>
      </c>
      <c r="H28" s="347" t="e">
        <f t="shared" si="2"/>
        <v>#DIV/0!</v>
      </c>
      <c r="I28" s="363"/>
      <c r="J28" s="364"/>
      <c r="K28" s="363"/>
      <c r="L28" s="364"/>
      <c r="M28" s="363"/>
      <c r="N28" s="364"/>
      <c r="O28" s="331"/>
      <c r="P28" s="331"/>
      <c r="Q28" s="331"/>
      <c r="R28" s="303" t="e">
        <f t="shared" si="3"/>
        <v>#DIV/0!</v>
      </c>
    </row>
    <row r="29" spans="1:18" x14ac:dyDescent="0.25">
      <c r="A29" s="301"/>
      <c r="B29" s="322"/>
      <c r="C29" s="319"/>
      <c r="D29" s="297">
        <v>0</v>
      </c>
      <c r="E29" s="323">
        <v>0</v>
      </c>
      <c r="F29" s="348">
        <f t="shared" si="0"/>
        <v>0</v>
      </c>
      <c r="G29" s="350" t="e">
        <f t="shared" si="1"/>
        <v>#DIV/0!</v>
      </c>
      <c r="H29" s="347" t="e">
        <f t="shared" si="2"/>
        <v>#DIV/0!</v>
      </c>
      <c r="I29" s="363"/>
      <c r="J29" s="364"/>
      <c r="K29" s="363"/>
      <c r="L29" s="364"/>
      <c r="M29" s="363"/>
      <c r="N29" s="364"/>
      <c r="O29" s="324"/>
      <c r="P29" s="324"/>
      <c r="Q29" s="324"/>
      <c r="R29" s="303" t="e">
        <f t="shared" si="3"/>
        <v>#DIV/0!</v>
      </c>
    </row>
    <row r="30" spans="1:18" x14ac:dyDescent="0.25">
      <c r="A30" s="327"/>
      <c r="B30" s="322"/>
      <c r="C30" s="319"/>
      <c r="D30" s="297">
        <v>0</v>
      </c>
      <c r="E30" s="323">
        <v>0</v>
      </c>
      <c r="F30" s="348">
        <f t="shared" si="0"/>
        <v>0</v>
      </c>
      <c r="G30" s="350" t="e">
        <f t="shared" si="1"/>
        <v>#DIV/0!</v>
      </c>
      <c r="H30" s="347" t="e">
        <f t="shared" si="2"/>
        <v>#DIV/0!</v>
      </c>
      <c r="I30" s="363"/>
      <c r="J30" s="364"/>
      <c r="K30" s="363"/>
      <c r="L30" s="364"/>
      <c r="M30" s="363"/>
      <c r="N30" s="364"/>
      <c r="O30" s="324"/>
      <c r="P30" s="324"/>
      <c r="Q30" s="324"/>
      <c r="R30" s="303" t="e">
        <f t="shared" si="3"/>
        <v>#DIV/0!</v>
      </c>
    </row>
    <row r="31" spans="1:18" x14ac:dyDescent="0.25">
      <c r="A31" s="332" t="s">
        <v>154</v>
      </c>
      <c r="B31" s="322"/>
      <c r="C31" s="319"/>
      <c r="D31" s="297">
        <v>0</v>
      </c>
      <c r="E31" s="323">
        <v>0</v>
      </c>
      <c r="F31" s="348">
        <f t="shared" si="0"/>
        <v>0</v>
      </c>
      <c r="G31" s="349" t="e">
        <f t="shared" si="1"/>
        <v>#DIV/0!</v>
      </c>
      <c r="H31" s="347" t="e">
        <f t="shared" si="2"/>
        <v>#DIV/0!</v>
      </c>
      <c r="I31" s="363"/>
      <c r="J31" s="364"/>
      <c r="K31" s="363"/>
      <c r="L31" s="364"/>
      <c r="M31" s="363"/>
      <c r="N31" s="364"/>
      <c r="O31" s="324"/>
      <c r="P31" s="324"/>
      <c r="Q31" s="324"/>
      <c r="R31" s="303" t="e">
        <f t="shared" si="3"/>
        <v>#DIV/0!</v>
      </c>
    </row>
    <row r="32" spans="1:18" x14ac:dyDescent="0.25">
      <c r="A32" s="301" t="str">
        <f>IF(B32&lt;&gt;"",+#REF!+1,"")</f>
        <v/>
      </c>
      <c r="B32" s="322"/>
      <c r="C32" s="319"/>
      <c r="D32" s="297">
        <v>0</v>
      </c>
      <c r="E32" s="323">
        <v>0</v>
      </c>
      <c r="F32" s="348">
        <f t="shared" si="0"/>
        <v>0</v>
      </c>
      <c r="G32" s="349" t="e">
        <f t="shared" si="1"/>
        <v>#DIV/0!</v>
      </c>
      <c r="H32" s="347" t="e">
        <f t="shared" si="2"/>
        <v>#DIV/0!</v>
      </c>
      <c r="I32" s="363"/>
      <c r="J32" s="364"/>
      <c r="K32" s="363"/>
      <c r="L32" s="364"/>
      <c r="M32" s="363"/>
      <c r="N32" s="364"/>
      <c r="O32" s="324"/>
      <c r="P32" s="324"/>
      <c r="Q32" s="324"/>
      <c r="R32" s="303" t="e">
        <f t="shared" si="3"/>
        <v>#DIV/0!</v>
      </c>
    </row>
    <row r="33" spans="1:19" x14ac:dyDescent="0.25">
      <c r="A33" s="301" t="str">
        <f t="shared" ref="A33:A35" si="4">IF(B33&lt;&gt;"",+A32+1,"")</f>
        <v/>
      </c>
      <c r="B33" s="322"/>
      <c r="C33" s="319"/>
      <c r="D33" s="297">
        <v>0</v>
      </c>
      <c r="E33" s="323">
        <v>0</v>
      </c>
      <c r="F33" s="348">
        <f t="shared" si="0"/>
        <v>0</v>
      </c>
      <c r="G33" s="349" t="e">
        <f t="shared" si="1"/>
        <v>#DIV/0!</v>
      </c>
      <c r="H33" s="347" t="e">
        <f t="shared" si="2"/>
        <v>#DIV/0!</v>
      </c>
      <c r="I33" s="363"/>
      <c r="J33" s="364"/>
      <c r="K33" s="363"/>
      <c r="L33" s="364"/>
      <c r="M33" s="363"/>
      <c r="N33" s="364"/>
      <c r="O33" s="324"/>
      <c r="P33" s="324"/>
      <c r="Q33" s="324"/>
      <c r="R33" s="303" t="e">
        <f t="shared" si="3"/>
        <v>#DIV/0!</v>
      </c>
    </row>
    <row r="34" spans="1:19" x14ac:dyDescent="0.25">
      <c r="A34" s="301" t="str">
        <f t="shared" si="4"/>
        <v/>
      </c>
      <c r="B34" s="322"/>
      <c r="C34" s="319"/>
      <c r="D34" s="297">
        <v>0</v>
      </c>
      <c r="E34" s="323">
        <v>0</v>
      </c>
      <c r="F34" s="348">
        <f t="shared" si="0"/>
        <v>0</v>
      </c>
      <c r="G34" s="349" t="e">
        <f t="shared" si="1"/>
        <v>#DIV/0!</v>
      </c>
      <c r="H34" s="347" t="e">
        <f t="shared" si="2"/>
        <v>#DIV/0!</v>
      </c>
      <c r="I34" s="363"/>
      <c r="J34" s="364"/>
      <c r="K34" s="363"/>
      <c r="L34" s="364"/>
      <c r="M34" s="363"/>
      <c r="N34" s="364"/>
      <c r="O34" s="324"/>
      <c r="P34" s="324"/>
      <c r="Q34" s="324"/>
      <c r="R34" s="303" t="e">
        <f t="shared" si="3"/>
        <v>#DIV/0!</v>
      </c>
    </row>
    <row r="35" spans="1:19" x14ac:dyDescent="0.25">
      <c r="A35" s="302" t="str">
        <f t="shared" si="4"/>
        <v/>
      </c>
      <c r="B35" s="333"/>
      <c r="C35" s="334"/>
      <c r="D35" s="335">
        <v>0</v>
      </c>
      <c r="E35" s="336">
        <v>0</v>
      </c>
      <c r="F35" s="351">
        <f t="shared" si="0"/>
        <v>0</v>
      </c>
      <c r="G35" s="352" t="e">
        <f t="shared" si="1"/>
        <v>#DIV/0!</v>
      </c>
      <c r="H35" s="347" t="e">
        <f t="shared" si="2"/>
        <v>#DIV/0!</v>
      </c>
      <c r="I35" s="365"/>
      <c r="J35" s="366"/>
      <c r="K35" s="365"/>
      <c r="L35" s="366"/>
      <c r="M35" s="365"/>
      <c r="N35" s="366"/>
      <c r="O35" s="337"/>
      <c r="P35" s="337"/>
      <c r="Q35" s="337"/>
      <c r="R35" s="303" t="e">
        <f t="shared" si="3"/>
        <v>#DIV/0!</v>
      </c>
    </row>
    <row r="36" spans="1:19" x14ac:dyDescent="0.25">
      <c r="A36" s="301"/>
      <c r="B36" s="322"/>
      <c r="C36" s="338" t="s">
        <v>187</v>
      </c>
      <c r="D36" s="339">
        <f>SUM(D17:D35)</f>
        <v>0</v>
      </c>
      <c r="E36" s="340" t="s">
        <v>155</v>
      </c>
      <c r="F36" s="353">
        <f>SUM(F17:F35)</f>
        <v>0</v>
      </c>
      <c r="G36" s="254"/>
      <c r="H36" s="301"/>
      <c r="I36" s="363"/>
      <c r="J36" s="364"/>
      <c r="K36" s="363"/>
      <c r="L36" s="364"/>
      <c r="M36" s="378"/>
      <c r="N36" s="379"/>
      <c r="O36" s="324"/>
      <c r="P36" s="324"/>
      <c r="Q36" s="324"/>
      <c r="R36" s="303" t="e">
        <f>SUM(R17:R35)</f>
        <v>#DIV/0!</v>
      </c>
    </row>
    <row r="37" spans="1:19" x14ac:dyDescent="0.25">
      <c r="A37" s="301"/>
      <c r="B37" s="322"/>
      <c r="C37" s="319"/>
      <c r="D37" s="322"/>
      <c r="E37" s="341"/>
      <c r="F37" s="341"/>
      <c r="G37" s="254"/>
      <c r="H37" s="301"/>
      <c r="I37" s="322"/>
      <c r="J37" s="341"/>
      <c r="K37" s="322"/>
      <c r="L37" s="341"/>
      <c r="M37" s="322"/>
      <c r="N37" s="341"/>
      <c r="O37" s="324"/>
      <c r="P37" s="324"/>
      <c r="Q37" s="324"/>
      <c r="R37" s="202"/>
    </row>
    <row r="38" spans="1:19" x14ac:dyDescent="0.25">
      <c r="A38" s="301"/>
      <c r="B38" s="322"/>
      <c r="C38" s="319"/>
      <c r="D38" s="322"/>
      <c r="E38" s="340" t="s">
        <v>185</v>
      </c>
      <c r="F38" s="342">
        <v>0</v>
      </c>
      <c r="G38" s="254"/>
      <c r="H38" s="301"/>
      <c r="I38" s="322"/>
      <c r="J38" s="341"/>
      <c r="K38" s="322"/>
      <c r="L38" s="341"/>
      <c r="M38" s="322"/>
      <c r="N38" s="340"/>
      <c r="O38" s="324"/>
      <c r="P38" s="324"/>
      <c r="Q38" s="324"/>
      <c r="R38" s="303" t="e">
        <f>+R36-F40</f>
        <v>#DIV/0!</v>
      </c>
      <c r="S38" s="202" t="s">
        <v>191</v>
      </c>
    </row>
    <row r="39" spans="1:19" x14ac:dyDescent="0.25">
      <c r="A39" s="301" t="str">
        <f>IF(B39&lt;&gt;"",+A36+1,"")</f>
        <v/>
      </c>
      <c r="B39" s="322"/>
      <c r="C39" s="319"/>
      <c r="D39" s="363"/>
      <c r="E39" s="364"/>
      <c r="F39" s="341"/>
      <c r="G39" s="254"/>
      <c r="H39" s="301" t="str">
        <f t="shared" ref="H39" si="5">IF(+E39="","",+IF($E39&gt;499.99,"Yes","No"))</f>
        <v/>
      </c>
      <c r="I39" s="363"/>
      <c r="J39" s="364"/>
      <c r="K39" s="363"/>
      <c r="L39" s="382"/>
      <c r="M39" s="363"/>
      <c r="N39" s="364"/>
      <c r="O39" s="326"/>
      <c r="P39" s="324"/>
      <c r="Q39" s="324"/>
      <c r="R39" s="202"/>
    </row>
    <row r="40" spans="1:19" ht="18" x14ac:dyDescent="0.25">
      <c r="A40" s="302"/>
      <c r="B40" s="333"/>
      <c r="C40" s="334"/>
      <c r="D40" s="367" t="s">
        <v>175</v>
      </c>
      <c r="E40" s="368"/>
      <c r="F40" s="354">
        <f>+F36+F38</f>
        <v>0</v>
      </c>
      <c r="G40" s="263"/>
      <c r="H40" s="302" t="str">
        <f>IF(+E40="","",+IF($E40&gt;499.99,"Yes","No"))</f>
        <v/>
      </c>
      <c r="I40" s="365"/>
      <c r="J40" s="366"/>
      <c r="K40" s="365"/>
      <c r="L40" s="366"/>
      <c r="M40" s="380"/>
      <c r="N40" s="381"/>
      <c r="O40" s="337"/>
      <c r="P40" s="337"/>
      <c r="Q40" s="337"/>
      <c r="R40" s="202"/>
    </row>
    <row r="41" spans="1:19" x14ac:dyDescent="0.25">
      <c r="B41" s="234"/>
      <c r="C41" s="235"/>
      <c r="D41" s="236"/>
      <c r="E41" s="235"/>
      <c r="F41" s="268"/>
      <c r="G41" s="234"/>
      <c r="H41" s="235"/>
      <c r="I41" s="238"/>
      <c r="J41" s="238"/>
      <c r="K41" s="238"/>
      <c r="L41" s="238"/>
      <c r="M41" s="269"/>
      <c r="N41" s="269"/>
      <c r="O41" s="235"/>
      <c r="P41" s="235"/>
      <c r="Q41" s="235"/>
      <c r="R41" s="270"/>
      <c r="S41" s="240"/>
    </row>
    <row r="42" spans="1:19" x14ac:dyDescent="0.25">
      <c r="A42" s="425" t="s">
        <v>68</v>
      </c>
      <c r="B42" s="426"/>
      <c r="C42" s="426"/>
      <c r="D42" s="427"/>
      <c r="E42" s="426"/>
      <c r="F42" s="428"/>
      <c r="G42" s="429"/>
      <c r="H42" s="430"/>
      <c r="I42" s="430"/>
      <c r="J42" s="430"/>
      <c r="K42" s="430"/>
      <c r="L42" s="426"/>
      <c r="M42" s="431"/>
      <c r="N42" s="431"/>
      <c r="O42" s="423"/>
      <c r="P42" s="423"/>
      <c r="Q42" s="424"/>
      <c r="R42" s="202"/>
    </row>
    <row r="43" spans="1:19" x14ac:dyDescent="0.25">
      <c r="A43" s="432" t="s">
        <v>152</v>
      </c>
      <c r="B43" s="433"/>
      <c r="C43" s="433"/>
      <c r="D43" s="434"/>
      <c r="E43" s="433"/>
      <c r="F43" s="435"/>
      <c r="G43" s="436"/>
      <c r="H43" s="437"/>
      <c r="I43" s="438"/>
      <c r="J43" s="438"/>
      <c r="K43" s="439"/>
      <c r="L43" s="433"/>
      <c r="M43" s="440"/>
      <c r="N43" s="440"/>
      <c r="O43" s="441"/>
      <c r="P43" s="441"/>
      <c r="Q43" s="442"/>
      <c r="R43" s="202"/>
    </row>
    <row r="44" spans="1:19" x14ac:dyDescent="0.25">
      <c r="A44" s="285" t="s">
        <v>168</v>
      </c>
      <c r="B44" s="443"/>
      <c r="C44" s="443"/>
      <c r="D44" s="444"/>
      <c r="E44" s="443"/>
      <c r="F44" s="445"/>
      <c r="G44" s="446"/>
      <c r="H44" s="282"/>
      <c r="I44" s="283"/>
      <c r="J44" s="283"/>
      <c r="K44" s="272"/>
      <c r="L44" s="443"/>
      <c r="M44" s="447"/>
      <c r="N44" s="447"/>
      <c r="O44" s="404"/>
      <c r="P44" s="404"/>
      <c r="Q44" s="284"/>
      <c r="R44" s="202"/>
    </row>
    <row r="45" spans="1:19" x14ac:dyDescent="0.25">
      <c r="A45" s="360" t="s">
        <v>192</v>
      </c>
      <c r="B45" s="419"/>
      <c r="C45" s="419"/>
      <c r="D45" s="419"/>
      <c r="E45" s="419"/>
      <c r="F45" s="419"/>
      <c r="G45" s="419"/>
      <c r="H45" s="419"/>
      <c r="I45" s="419"/>
      <c r="J45" s="419"/>
      <c r="K45" s="419"/>
      <c r="L45" s="419"/>
      <c r="M45" s="419"/>
      <c r="N45" s="419"/>
      <c r="O45" s="419"/>
      <c r="P45" s="405"/>
      <c r="Q45" s="299"/>
      <c r="R45" s="202"/>
    </row>
    <row r="46" spans="1:19" x14ac:dyDescent="0.25">
      <c r="A46" s="360"/>
      <c r="B46" s="419"/>
      <c r="C46" s="419"/>
      <c r="D46" s="419"/>
      <c r="E46" s="419"/>
      <c r="F46" s="419"/>
      <c r="G46" s="419"/>
      <c r="H46" s="419"/>
      <c r="I46" s="419"/>
      <c r="J46" s="419"/>
      <c r="K46" s="419"/>
      <c r="L46" s="419"/>
      <c r="M46" s="419"/>
      <c r="N46" s="419"/>
      <c r="O46" s="419"/>
      <c r="P46" s="405"/>
      <c r="Q46" s="299"/>
      <c r="R46" s="202"/>
    </row>
    <row r="47" spans="1:19" x14ac:dyDescent="0.25">
      <c r="A47" s="360"/>
      <c r="B47" s="419"/>
      <c r="C47" s="419"/>
      <c r="D47" s="419"/>
      <c r="E47" s="419"/>
      <c r="F47" s="419"/>
      <c r="G47" s="419"/>
      <c r="H47" s="419"/>
      <c r="I47" s="419"/>
      <c r="J47" s="419"/>
      <c r="K47" s="419"/>
      <c r="L47" s="419"/>
      <c r="M47" s="419"/>
      <c r="N47" s="419"/>
      <c r="O47" s="419"/>
      <c r="P47" s="405"/>
      <c r="Q47" s="299"/>
      <c r="R47" s="202"/>
    </row>
    <row r="48" spans="1:19" x14ac:dyDescent="0.25">
      <c r="A48" s="300" t="s">
        <v>181</v>
      </c>
      <c r="B48" s="405"/>
      <c r="C48" s="405"/>
      <c r="D48" s="405"/>
      <c r="E48" s="405"/>
      <c r="F48" s="405"/>
      <c r="G48" s="405"/>
      <c r="H48" s="405"/>
      <c r="I48" s="405"/>
      <c r="J48" s="405"/>
      <c r="K48" s="405"/>
      <c r="L48" s="405"/>
      <c r="M48" s="405"/>
      <c r="N48" s="405"/>
      <c r="O48" s="405"/>
      <c r="P48" s="405"/>
      <c r="Q48" s="299"/>
      <c r="R48" s="202"/>
    </row>
    <row r="49" spans="1:18" x14ac:dyDescent="0.25">
      <c r="A49" s="285" t="s">
        <v>201</v>
      </c>
      <c r="B49" s="405"/>
      <c r="C49" s="405"/>
      <c r="D49" s="405"/>
      <c r="E49" s="405"/>
      <c r="F49" s="405"/>
      <c r="G49" s="405"/>
      <c r="H49" s="405"/>
      <c r="I49" s="405"/>
      <c r="J49" s="405"/>
      <c r="K49" s="405"/>
      <c r="L49" s="405"/>
      <c r="M49" s="405"/>
      <c r="N49" s="405"/>
      <c r="O49" s="405"/>
      <c r="P49" s="405"/>
      <c r="Q49" s="299"/>
      <c r="R49" s="202"/>
    </row>
    <row r="50" spans="1:18" x14ac:dyDescent="0.25">
      <c r="A50" s="285" t="s">
        <v>202</v>
      </c>
      <c r="B50" s="405"/>
      <c r="C50" s="405"/>
      <c r="D50" s="405"/>
      <c r="E50" s="405"/>
      <c r="F50" s="405"/>
      <c r="G50" s="405"/>
      <c r="H50" s="405"/>
      <c r="I50" s="405"/>
      <c r="J50" s="405"/>
      <c r="K50" s="405"/>
      <c r="L50" s="405"/>
      <c r="M50" s="405"/>
      <c r="N50" s="405"/>
      <c r="O50" s="405"/>
      <c r="P50" s="405"/>
      <c r="Q50" s="299"/>
      <c r="R50" s="202"/>
    </row>
    <row r="51" spans="1:18" x14ac:dyDescent="0.25">
      <c r="A51" s="285" t="s">
        <v>196</v>
      </c>
      <c r="B51" s="405"/>
      <c r="C51" s="405"/>
      <c r="D51" s="405"/>
      <c r="E51" s="405"/>
      <c r="F51" s="405"/>
      <c r="G51" s="405"/>
      <c r="H51" s="405"/>
      <c r="I51" s="405"/>
      <c r="J51" s="405"/>
      <c r="K51" s="405"/>
      <c r="L51" s="405"/>
      <c r="M51" s="405"/>
      <c r="N51" s="405"/>
      <c r="O51" s="405"/>
      <c r="P51" s="405"/>
      <c r="Q51" s="299"/>
      <c r="R51" s="202"/>
    </row>
    <row r="52" spans="1:18" x14ac:dyDescent="0.25">
      <c r="A52" s="285" t="s">
        <v>197</v>
      </c>
      <c r="B52" s="405"/>
      <c r="C52" s="405"/>
      <c r="D52" s="405"/>
      <c r="E52" s="405"/>
      <c r="F52" s="405"/>
      <c r="G52" s="405"/>
      <c r="H52" s="405"/>
      <c r="I52" s="405"/>
      <c r="J52" s="405"/>
      <c r="K52" s="405"/>
      <c r="L52" s="405"/>
      <c r="M52" s="405"/>
      <c r="N52" s="405"/>
      <c r="O52" s="405"/>
      <c r="P52" s="405"/>
      <c r="Q52" s="299"/>
      <c r="R52" s="202"/>
    </row>
    <row r="53" spans="1:18" x14ac:dyDescent="0.25">
      <c r="A53" s="285" t="s">
        <v>198</v>
      </c>
      <c r="B53" s="405"/>
      <c r="C53" s="405"/>
      <c r="D53" s="405"/>
      <c r="E53" s="405"/>
      <c r="F53" s="405"/>
      <c r="G53" s="405"/>
      <c r="H53" s="405"/>
      <c r="I53" s="405"/>
      <c r="J53" s="405"/>
      <c r="K53" s="405"/>
      <c r="L53" s="405"/>
      <c r="M53" s="405"/>
      <c r="N53" s="405"/>
      <c r="O53" s="405"/>
      <c r="P53" s="405"/>
      <c r="Q53" s="299"/>
      <c r="R53" s="202"/>
    </row>
    <row r="54" spans="1:18" x14ac:dyDescent="0.25">
      <c r="A54" s="281" t="s">
        <v>156</v>
      </c>
      <c r="B54" s="443"/>
      <c r="C54" s="443"/>
      <c r="D54" s="444"/>
      <c r="E54" s="443"/>
      <c r="F54" s="445"/>
      <c r="G54" s="446"/>
      <c r="H54" s="282"/>
      <c r="I54" s="283"/>
      <c r="J54" s="283"/>
      <c r="K54" s="272"/>
      <c r="L54" s="443"/>
      <c r="M54" s="447"/>
      <c r="N54" s="447"/>
      <c r="O54" s="404"/>
      <c r="P54" s="404"/>
      <c r="Q54" s="284"/>
      <c r="R54" s="202"/>
    </row>
    <row r="55" spans="1:18" x14ac:dyDescent="0.25">
      <c r="A55" s="285" t="s">
        <v>203</v>
      </c>
      <c r="B55" s="443"/>
      <c r="C55" s="443"/>
      <c r="D55" s="444"/>
      <c r="E55" s="443"/>
      <c r="F55" s="445"/>
      <c r="G55" s="446"/>
      <c r="H55" s="282"/>
      <c r="I55" s="283"/>
      <c r="J55" s="283"/>
      <c r="K55" s="272"/>
      <c r="L55" s="443"/>
      <c r="M55" s="447"/>
      <c r="N55" s="447"/>
      <c r="O55" s="404"/>
      <c r="P55" s="404"/>
      <c r="Q55" s="284"/>
      <c r="R55" s="202"/>
    </row>
    <row r="56" spans="1:18" x14ac:dyDescent="0.25">
      <c r="A56" s="375" t="s">
        <v>157</v>
      </c>
      <c r="B56" s="420"/>
      <c r="C56" s="420"/>
      <c r="D56" s="420"/>
      <c r="E56" s="420"/>
      <c r="F56" s="420"/>
      <c r="G56" s="420"/>
      <c r="H56" s="420"/>
      <c r="I56" s="420"/>
      <c r="J56" s="420"/>
      <c r="K56" s="420"/>
      <c r="L56" s="420"/>
      <c r="M56" s="420"/>
      <c r="N56" s="420"/>
      <c r="O56" s="420"/>
      <c r="P56" s="406"/>
      <c r="Q56" s="358"/>
      <c r="R56" s="202"/>
    </row>
    <row r="57" spans="1:18" x14ac:dyDescent="0.25">
      <c r="A57" s="285" t="s">
        <v>158</v>
      </c>
      <c r="B57" s="443"/>
      <c r="C57" s="443"/>
      <c r="D57" s="444"/>
      <c r="E57" s="443"/>
      <c r="F57" s="445"/>
      <c r="G57" s="446"/>
      <c r="H57" s="286"/>
      <c r="I57" s="283"/>
      <c r="J57" s="283"/>
      <c r="K57" s="272"/>
      <c r="L57" s="443"/>
      <c r="M57" s="447"/>
      <c r="N57" s="447"/>
      <c r="O57" s="404"/>
      <c r="P57" s="404"/>
      <c r="Q57" s="284"/>
      <c r="R57" s="202"/>
    </row>
    <row r="58" spans="1:18" x14ac:dyDescent="0.25">
      <c r="A58" s="285" t="s">
        <v>159</v>
      </c>
      <c r="B58" s="443"/>
      <c r="C58" s="443"/>
      <c r="D58" s="444"/>
      <c r="E58" s="443"/>
      <c r="F58" s="445"/>
      <c r="G58" s="446"/>
      <c r="H58" s="272"/>
      <c r="I58" s="272"/>
      <c r="J58" s="272"/>
      <c r="K58" s="272"/>
      <c r="L58" s="443"/>
      <c r="M58" s="447"/>
      <c r="N58" s="447"/>
      <c r="O58" s="404"/>
      <c r="P58" s="404"/>
      <c r="Q58" s="284"/>
      <c r="R58" s="202"/>
    </row>
    <row r="59" spans="1:18" x14ac:dyDescent="0.25">
      <c r="A59" s="287" t="s">
        <v>209</v>
      </c>
      <c r="B59" s="288"/>
      <c r="C59" s="289"/>
      <c r="D59" s="290"/>
      <c r="E59" s="289"/>
      <c r="F59" s="291"/>
      <c r="G59" s="288"/>
      <c r="H59" s="292"/>
      <c r="I59" s="292"/>
      <c r="J59" s="292"/>
      <c r="K59" s="292"/>
      <c r="L59" s="289"/>
      <c r="M59" s="293"/>
      <c r="N59" s="293"/>
      <c r="O59" s="448"/>
      <c r="P59" s="448"/>
      <c r="Q59" s="294"/>
      <c r="R59" s="202"/>
    </row>
    <row r="60" spans="1:18" x14ac:dyDescent="0.25">
      <c r="A60" s="374" t="s">
        <v>173</v>
      </c>
      <c r="B60" s="374"/>
      <c r="C60" s="374"/>
      <c r="D60" s="374"/>
      <c r="E60" s="374"/>
      <c r="F60" s="374"/>
      <c r="G60" s="374"/>
      <c r="H60" s="374"/>
      <c r="I60" s="374"/>
      <c r="J60" s="374"/>
      <c r="K60" s="374"/>
      <c r="L60" s="374"/>
      <c r="M60" s="374"/>
      <c r="N60" s="374"/>
      <c r="O60" s="421"/>
      <c r="P60" s="459"/>
      <c r="Q60" s="460"/>
      <c r="R60" s="202"/>
    </row>
    <row r="61" spans="1:18" x14ac:dyDescent="0.25">
      <c r="A61" s="458" t="s">
        <v>122</v>
      </c>
      <c r="B61" s="458"/>
      <c r="C61" s="464" t="s">
        <v>89</v>
      </c>
      <c r="D61" s="464"/>
      <c r="E61" s="464"/>
      <c r="F61" s="464"/>
      <c r="G61" s="464"/>
      <c r="H61" s="464"/>
      <c r="I61" s="464"/>
      <c r="J61" s="464"/>
      <c r="K61" s="464"/>
      <c r="L61" s="464"/>
      <c r="M61" s="464"/>
      <c r="N61" s="464"/>
      <c r="O61" s="465"/>
      <c r="P61" s="466"/>
      <c r="Q61" s="467"/>
    </row>
    <row r="62" spans="1:18" x14ac:dyDescent="0.25">
      <c r="A62" s="373" t="s">
        <v>56</v>
      </c>
      <c r="B62" s="463"/>
      <c r="C62" s="422" t="s">
        <v>88</v>
      </c>
      <c r="D62" s="468"/>
      <c r="E62" s="468"/>
      <c r="F62" s="468"/>
      <c r="G62" s="468"/>
      <c r="H62" s="468"/>
      <c r="I62" s="468"/>
      <c r="J62" s="468"/>
      <c r="K62" s="468"/>
      <c r="L62" s="468"/>
      <c r="M62" s="468"/>
      <c r="N62" s="468"/>
      <c r="O62" s="468"/>
      <c r="P62" s="461"/>
      <c r="Q62" s="462"/>
    </row>
    <row r="63" spans="1:18" x14ac:dyDescent="0.25">
      <c r="C63" s="227"/>
      <c r="D63" s="227"/>
    </row>
    <row r="64" spans="1:18" x14ac:dyDescent="0.25">
      <c r="C64" s="227"/>
      <c r="D64" s="227"/>
    </row>
    <row r="65" spans="3:4" x14ac:dyDescent="0.25">
      <c r="C65" s="227"/>
      <c r="D65" s="227"/>
    </row>
    <row r="66" spans="3:4" x14ac:dyDescent="0.25">
      <c r="C66" s="227"/>
      <c r="D66" s="227"/>
    </row>
    <row r="67" spans="3:4" x14ac:dyDescent="0.25">
      <c r="C67" s="227"/>
      <c r="D67" s="227"/>
    </row>
    <row r="68" spans="3:4" x14ac:dyDescent="0.25">
      <c r="C68" s="227"/>
      <c r="D68" s="227"/>
    </row>
    <row r="69" spans="3:4" x14ac:dyDescent="0.25">
      <c r="C69" s="227"/>
      <c r="D69" s="227"/>
    </row>
    <row r="70" spans="3:4" x14ac:dyDescent="0.25">
      <c r="C70" s="227"/>
      <c r="D70" s="227"/>
    </row>
    <row r="71" spans="3:4" x14ac:dyDescent="0.25">
      <c r="C71" s="227"/>
      <c r="D71" s="227"/>
    </row>
  </sheetData>
  <mergeCells count="86">
    <mergeCell ref="M14:Q14"/>
    <mergeCell ref="A1:Q1"/>
    <mergeCell ref="A2:Q2"/>
    <mergeCell ref="A3:Q3"/>
    <mergeCell ref="A4:Q4"/>
    <mergeCell ref="A14:E14"/>
    <mergeCell ref="F14:H14"/>
    <mergeCell ref="I14:L14"/>
    <mergeCell ref="C61:O61"/>
    <mergeCell ref="M22:N22"/>
    <mergeCell ref="M23:N23"/>
    <mergeCell ref="K30:L30"/>
    <mergeCell ref="K31:L31"/>
    <mergeCell ref="K32:L32"/>
    <mergeCell ref="K33:L33"/>
    <mergeCell ref="K34:L34"/>
    <mergeCell ref="K35:L35"/>
    <mergeCell ref="K24:L24"/>
    <mergeCell ref="K25:L25"/>
    <mergeCell ref="K26:L26"/>
    <mergeCell ref="I36:J36"/>
    <mergeCell ref="I39:J39"/>
    <mergeCell ref="K36:L36"/>
    <mergeCell ref="D39:E39"/>
    <mergeCell ref="M27:N27"/>
    <mergeCell ref="M28:N28"/>
    <mergeCell ref="M29:N29"/>
    <mergeCell ref="M20:N20"/>
    <mergeCell ref="M21:N21"/>
    <mergeCell ref="M24:N24"/>
    <mergeCell ref="M25:N25"/>
    <mergeCell ref="M26:N26"/>
    <mergeCell ref="M33:N33"/>
    <mergeCell ref="M30:N30"/>
    <mergeCell ref="M31:N31"/>
    <mergeCell ref="C62:O62"/>
    <mergeCell ref="A62:B62"/>
    <mergeCell ref="I34:J34"/>
    <mergeCell ref="I35:J35"/>
    <mergeCell ref="A60:O60"/>
    <mergeCell ref="A61:B61"/>
    <mergeCell ref="A56:O56"/>
    <mergeCell ref="M36:N36"/>
    <mergeCell ref="M39:N39"/>
    <mergeCell ref="M40:N40"/>
    <mergeCell ref="K39:L39"/>
    <mergeCell ref="K40:L40"/>
    <mergeCell ref="I40:J40"/>
    <mergeCell ref="K17:L17"/>
    <mergeCell ref="K18:L18"/>
    <mergeCell ref="K19:L19"/>
    <mergeCell ref="I29:J29"/>
    <mergeCell ref="I30:J30"/>
    <mergeCell ref="K29:L29"/>
    <mergeCell ref="M16:N16"/>
    <mergeCell ref="M17:N17"/>
    <mergeCell ref="M18:N18"/>
    <mergeCell ref="M19:N19"/>
    <mergeCell ref="I28:J28"/>
    <mergeCell ref="K16:L16"/>
    <mergeCell ref="K20:L20"/>
    <mergeCell ref="K21:L21"/>
    <mergeCell ref="K22:L22"/>
    <mergeCell ref="K23:L23"/>
    <mergeCell ref="I27:J27"/>
    <mergeCell ref="K27:L27"/>
    <mergeCell ref="K28:L28"/>
    <mergeCell ref="I16:J16"/>
    <mergeCell ref="I17:J17"/>
    <mergeCell ref="I18:J18"/>
    <mergeCell ref="A45:O47"/>
    <mergeCell ref="I19:J19"/>
    <mergeCell ref="I20:J20"/>
    <mergeCell ref="I21:J21"/>
    <mergeCell ref="I22:J22"/>
    <mergeCell ref="I23:J23"/>
    <mergeCell ref="I32:J32"/>
    <mergeCell ref="I33:J33"/>
    <mergeCell ref="I26:J26"/>
    <mergeCell ref="I25:J25"/>
    <mergeCell ref="I24:J24"/>
    <mergeCell ref="M34:N34"/>
    <mergeCell ref="M35:N35"/>
    <mergeCell ref="D40:E40"/>
    <mergeCell ref="M32:N32"/>
    <mergeCell ref="I31:J31"/>
  </mergeCells>
  <conditionalFormatting sqref="B17:B40">
    <cfRule type="expression" dxfId="19" priority="7">
      <formula>$E$17:$E$40&gt;499.99</formula>
    </cfRule>
  </conditionalFormatting>
  <conditionalFormatting sqref="D36:D40">
    <cfRule type="expression" dxfId="18" priority="1">
      <formula>$E$17:$E$40&gt;499.99</formula>
    </cfRule>
  </conditionalFormatting>
  <conditionalFormatting sqref="H17:H40 E41">
    <cfRule type="containsText" dxfId="17" priority="10" operator="containsText" text="Yes">
      <formula>NOT(ISERROR(SEARCH("Yes",E17)))</formula>
    </cfRule>
  </conditionalFormatting>
  <conditionalFormatting sqref="I17:I40">
    <cfRule type="expression" dxfId="16" priority="9">
      <formula>$E$17:$E$40&gt;499.99</formula>
    </cfRule>
  </conditionalFormatting>
  <conditionalFormatting sqref="K17:K40">
    <cfRule type="expression" dxfId="15" priority="5">
      <formula>$E$17:$E$40&gt;499.99</formula>
    </cfRule>
  </conditionalFormatting>
  <conditionalFormatting sqref="M17:M40">
    <cfRule type="expression" dxfId="14" priority="3">
      <formula>$E$17:$E$40&gt;499.99</formula>
    </cfRule>
  </conditionalFormatting>
  <pageMargins left="0.75" right="0.25" top="1" bottom="0.75" header="0.3" footer="0.3"/>
  <pageSetup paperSize="5" scale="39" orientation="landscape" r:id="rId1"/>
  <headerFooter>
    <oddFooter xml:space="preserve">&amp;R&amp;7&amp;P of &amp;N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3:R72"/>
  <sheetViews>
    <sheetView showWhiteSpace="0" topLeftCell="A19" zoomScale="80" zoomScaleNormal="80" workbookViewId="0">
      <selection activeCell="H44" sqref="H44"/>
    </sheetView>
  </sheetViews>
  <sheetFormatPr defaultRowHeight="15" x14ac:dyDescent="0.25"/>
  <cols>
    <col min="1" max="1" width="19.42578125" style="1" customWidth="1"/>
    <col min="2" max="2" width="10.140625" style="1" customWidth="1"/>
    <col min="3" max="3" width="11" customWidth="1"/>
    <col min="4" max="4" width="10.5703125" style="38" customWidth="1"/>
    <col min="5" max="5" width="11.85546875" customWidth="1"/>
    <col min="6" max="6" width="18.28515625" style="113" customWidth="1"/>
    <col min="7" max="7" width="9.85546875" style="1" customWidth="1"/>
    <col min="8" max="8" width="14.85546875" customWidth="1"/>
    <col min="9" max="9" width="15.7109375" style="13" customWidth="1"/>
    <col min="10" max="10" width="10.7109375" style="13" customWidth="1"/>
    <col min="11" max="11" width="13.42578125" style="13" customWidth="1"/>
    <col min="12" max="12" width="11.42578125" style="13" customWidth="1"/>
    <col min="13" max="14" width="13.85546875" hidden="1" customWidth="1"/>
    <col min="15" max="15" width="14.140625" hidden="1" customWidth="1"/>
    <col min="16" max="16" width="14.140625" customWidth="1"/>
    <col min="17" max="17" width="11.7109375" style="54" customWidth="1"/>
    <col min="18" max="18" width="14.140625" style="52" customWidth="1"/>
    <col min="19" max="19" width="10.85546875" customWidth="1"/>
  </cols>
  <sheetData>
    <row r="3" spans="1:18" x14ac:dyDescent="0.25">
      <c r="A3" s="28" t="s">
        <v>29</v>
      </c>
      <c r="C3" s="26" t="s">
        <v>31</v>
      </c>
      <c r="D3" s="3"/>
      <c r="F3" s="114" t="s">
        <v>108</v>
      </c>
      <c r="G3" s="26" t="s">
        <v>33</v>
      </c>
      <c r="H3" s="3"/>
      <c r="I3"/>
      <c r="J3" s="94" t="s">
        <v>36</v>
      </c>
      <c r="K3" s="30">
        <v>42027</v>
      </c>
      <c r="M3" s="13"/>
      <c r="Q3"/>
      <c r="R3" s="54"/>
    </row>
    <row r="4" spans="1:18" x14ac:dyDescent="0.25">
      <c r="A4" s="20"/>
      <c r="I4"/>
      <c r="J4" s="95"/>
      <c r="M4" s="13"/>
      <c r="Q4"/>
      <c r="R4" s="54"/>
    </row>
    <row r="5" spans="1:18" x14ac:dyDescent="0.25">
      <c r="A5" s="28" t="s">
        <v>105</v>
      </c>
      <c r="C5" s="26" t="s">
        <v>32</v>
      </c>
      <c r="D5" s="3"/>
      <c r="F5" s="115" t="s">
        <v>104</v>
      </c>
      <c r="G5" s="26"/>
      <c r="H5" s="3"/>
      <c r="I5" s="3"/>
      <c r="J5" s="31" t="s">
        <v>127</v>
      </c>
      <c r="K5" s="31"/>
      <c r="L5"/>
      <c r="M5" s="3"/>
      <c r="N5" s="27"/>
      <c r="P5" s="3"/>
      <c r="Q5" s="3"/>
      <c r="R5" s="55"/>
    </row>
    <row r="6" spans="1:18" x14ac:dyDescent="0.25">
      <c r="A6" s="20"/>
    </row>
    <row r="7" spans="1:18" x14ac:dyDescent="0.25">
      <c r="A7" s="59" t="s">
        <v>66</v>
      </c>
      <c r="B7" s="93" t="s">
        <v>67</v>
      </c>
      <c r="C7" s="3"/>
      <c r="D7" s="39"/>
      <c r="J7" s="111" t="s">
        <v>126</v>
      </c>
      <c r="K7" s="112"/>
      <c r="L7" s="112"/>
      <c r="M7" s="27"/>
      <c r="P7" s="3"/>
      <c r="Q7" s="55"/>
      <c r="R7" s="30"/>
    </row>
    <row r="8" spans="1:18" x14ac:dyDescent="0.25">
      <c r="A8" s="25"/>
      <c r="B8" s="26"/>
      <c r="C8" s="3"/>
      <c r="D8" s="39"/>
      <c r="E8" s="3"/>
      <c r="F8" s="116"/>
      <c r="G8" s="26"/>
      <c r="H8" s="3"/>
      <c r="I8" s="27"/>
      <c r="J8" s="27"/>
      <c r="K8" s="27"/>
      <c r="L8" s="27"/>
      <c r="M8" s="3"/>
      <c r="N8" s="3"/>
      <c r="O8" s="3"/>
      <c r="P8" s="3"/>
      <c r="Q8" s="55"/>
      <c r="R8" s="30"/>
    </row>
    <row r="9" spans="1:18" x14ac:dyDescent="0.25">
      <c r="A9" s="20"/>
    </row>
    <row r="10" spans="1:18" x14ac:dyDescent="0.25">
      <c r="A10" s="20" t="s">
        <v>128</v>
      </c>
      <c r="B10" s="20"/>
      <c r="C10" s="32"/>
      <c r="D10" s="40"/>
      <c r="E10" s="32"/>
      <c r="K10" s="32" t="s">
        <v>64</v>
      </c>
    </row>
    <row r="11" spans="1:18" ht="45" x14ac:dyDescent="0.25">
      <c r="A11" s="126" t="s">
        <v>114</v>
      </c>
      <c r="B11" s="122" t="s">
        <v>115</v>
      </c>
      <c r="C11" s="122" t="s">
        <v>56</v>
      </c>
      <c r="D11" s="122" t="s">
        <v>117</v>
      </c>
      <c r="E11" s="122" t="s">
        <v>118</v>
      </c>
      <c r="F11" s="128" t="s">
        <v>56</v>
      </c>
      <c r="G11" s="126" t="s">
        <v>109</v>
      </c>
      <c r="H11" s="122" t="s">
        <v>116</v>
      </c>
      <c r="I11" s="122" t="s">
        <v>117</v>
      </c>
      <c r="J11" s="122" t="s">
        <v>56</v>
      </c>
      <c r="K11" s="122" t="s">
        <v>56</v>
      </c>
      <c r="L11" s="122" t="s">
        <v>56</v>
      </c>
      <c r="M11" s="123" t="s">
        <v>56</v>
      </c>
      <c r="N11" s="123" t="s">
        <v>56</v>
      </c>
      <c r="O11" s="123" t="s">
        <v>56</v>
      </c>
      <c r="P11" s="124" t="s">
        <v>75</v>
      </c>
      <c r="Q11" s="125" t="s">
        <v>75</v>
      </c>
      <c r="R11" s="110"/>
    </row>
    <row r="12" spans="1:18" x14ac:dyDescent="0.25">
      <c r="A12" s="139" t="s">
        <v>145</v>
      </c>
      <c r="B12" s="140"/>
      <c r="C12" s="140"/>
      <c r="D12" s="140"/>
      <c r="E12" s="140"/>
      <c r="F12" s="141"/>
      <c r="G12" s="150" t="s">
        <v>133</v>
      </c>
      <c r="H12" s="151"/>
      <c r="I12" s="151"/>
      <c r="J12" s="152"/>
      <c r="K12" s="142" t="s">
        <v>130</v>
      </c>
      <c r="L12" s="144"/>
      <c r="M12" s="145"/>
      <c r="N12" s="145"/>
      <c r="O12" s="145"/>
      <c r="P12" s="146"/>
      <c r="Q12" s="147"/>
      <c r="R12" s="143"/>
    </row>
    <row r="13" spans="1:18" s="36" customFormat="1" ht="115.7" customHeight="1" x14ac:dyDescent="0.25">
      <c r="A13" s="154" t="s">
        <v>5</v>
      </c>
      <c r="B13" s="154" t="s">
        <v>18</v>
      </c>
      <c r="C13" s="154" t="s">
        <v>48</v>
      </c>
      <c r="D13" s="154" t="s">
        <v>129</v>
      </c>
      <c r="E13" s="155" t="s">
        <v>4</v>
      </c>
      <c r="F13" s="156" t="s">
        <v>135</v>
      </c>
      <c r="G13" s="153" t="s">
        <v>40</v>
      </c>
      <c r="H13" s="153" t="s">
        <v>34</v>
      </c>
      <c r="I13" s="153" t="s">
        <v>106</v>
      </c>
      <c r="J13" s="153" t="s">
        <v>1</v>
      </c>
      <c r="K13" s="148" t="s">
        <v>134</v>
      </c>
      <c r="L13" s="127" t="s">
        <v>132</v>
      </c>
      <c r="M13" s="127" t="s">
        <v>52</v>
      </c>
      <c r="N13" s="127" t="s">
        <v>53</v>
      </c>
      <c r="O13" s="127" t="s">
        <v>54</v>
      </c>
      <c r="P13" s="149" t="s">
        <v>131</v>
      </c>
      <c r="Q13" s="149" t="s">
        <v>136</v>
      </c>
      <c r="R13" s="127" t="s">
        <v>55</v>
      </c>
    </row>
    <row r="14" spans="1:18" x14ac:dyDescent="0.25">
      <c r="A14" s="157">
        <v>1</v>
      </c>
      <c r="B14" s="158" t="s">
        <v>19</v>
      </c>
      <c r="C14" t="s">
        <v>7</v>
      </c>
      <c r="D14" s="10" t="s">
        <v>13</v>
      </c>
      <c r="E14" s="21">
        <v>5</v>
      </c>
      <c r="F14" s="117">
        <v>100</v>
      </c>
      <c r="G14" s="137" t="str">
        <f t="shared" ref="G14:G28" si="0">+IF($F14&gt;499.99,"Yes","No")</f>
        <v>No</v>
      </c>
      <c r="H14" s="138" t="str">
        <f t="shared" ref="H14:H28" si="1">+IF($G14="Yes","Complete","-")</f>
        <v>-</v>
      </c>
      <c r="I14" s="138" t="str">
        <f t="shared" ref="I14:J28" si="2">+IF($G14="Yes","Complete","-")</f>
        <v>-</v>
      </c>
      <c r="J14" s="138" t="str">
        <f t="shared" si="2"/>
        <v>-</v>
      </c>
      <c r="K14" s="163">
        <f>+E14*F14</f>
        <v>500</v>
      </c>
      <c r="L14" s="44">
        <v>11111</v>
      </c>
      <c r="M14" s="14" t="s">
        <v>41</v>
      </c>
      <c r="N14" s="14"/>
      <c r="O14" s="14"/>
      <c r="P14" s="49">
        <v>42037</v>
      </c>
      <c r="Q14" s="49">
        <v>42047</v>
      </c>
      <c r="R14" s="41">
        <v>1</v>
      </c>
    </row>
    <row r="15" spans="1:18" x14ac:dyDescent="0.25">
      <c r="A15" s="159">
        <v>1</v>
      </c>
      <c r="B15" s="160" t="s">
        <v>19</v>
      </c>
      <c r="C15" t="s">
        <v>7</v>
      </c>
      <c r="D15" s="11" t="s">
        <v>14</v>
      </c>
      <c r="E15" s="21">
        <v>2</v>
      </c>
      <c r="F15" s="118">
        <v>50</v>
      </c>
      <c r="G15" s="129" t="str">
        <f>+IF($F15&gt;499.99,"Yes","No")</f>
        <v>No</v>
      </c>
      <c r="H15" s="129" t="str">
        <f>+IF($G15="Yes","Complete","-")</f>
        <v>-</v>
      </c>
      <c r="I15" s="130" t="str">
        <f t="shared" si="2"/>
        <v>-</v>
      </c>
      <c r="J15" s="130" t="str">
        <f t="shared" si="2"/>
        <v>-</v>
      </c>
      <c r="K15" s="164">
        <f t="shared" ref="K15:K18" si="3">+E15*F15</f>
        <v>100</v>
      </c>
      <c r="L15" s="45">
        <v>11111</v>
      </c>
      <c r="M15" s="16" t="s">
        <v>41</v>
      </c>
      <c r="N15" s="16"/>
      <c r="O15" s="16"/>
      <c r="P15" s="50">
        <v>42037</v>
      </c>
      <c r="Q15" s="50">
        <v>42047</v>
      </c>
      <c r="R15" s="42">
        <v>2</v>
      </c>
    </row>
    <row r="16" spans="1:18" x14ac:dyDescent="0.25">
      <c r="A16" s="159">
        <v>1</v>
      </c>
      <c r="B16" s="160" t="s">
        <v>19</v>
      </c>
      <c r="C16" t="s">
        <v>8</v>
      </c>
      <c r="D16" s="11" t="s">
        <v>15</v>
      </c>
      <c r="E16" s="21">
        <v>100</v>
      </c>
      <c r="F16" s="118">
        <v>0.5</v>
      </c>
      <c r="G16" s="129" t="str">
        <f t="shared" si="0"/>
        <v>No</v>
      </c>
      <c r="H16" s="130" t="str">
        <f t="shared" si="1"/>
        <v>-</v>
      </c>
      <c r="I16" s="130" t="str">
        <f t="shared" si="2"/>
        <v>-</v>
      </c>
      <c r="J16" s="130" t="str">
        <f t="shared" si="2"/>
        <v>-</v>
      </c>
      <c r="K16" s="164">
        <f t="shared" si="3"/>
        <v>50</v>
      </c>
      <c r="L16" s="45">
        <v>11111</v>
      </c>
      <c r="M16" s="16" t="s">
        <v>41</v>
      </c>
      <c r="N16" s="16"/>
      <c r="O16" s="16"/>
      <c r="P16" s="50">
        <v>42037</v>
      </c>
      <c r="Q16" s="50">
        <v>42047</v>
      </c>
      <c r="R16" s="42">
        <v>3</v>
      </c>
    </row>
    <row r="17" spans="1:18" x14ac:dyDescent="0.25">
      <c r="A17" s="159">
        <v>1</v>
      </c>
      <c r="B17" s="160" t="s">
        <v>19</v>
      </c>
      <c r="C17" t="s">
        <v>8</v>
      </c>
      <c r="D17" s="11" t="s">
        <v>16</v>
      </c>
      <c r="E17" s="21">
        <v>4</v>
      </c>
      <c r="F17" s="118">
        <v>250</v>
      </c>
      <c r="G17" s="129" t="str">
        <f t="shared" si="0"/>
        <v>No</v>
      </c>
      <c r="H17" s="130" t="str">
        <f t="shared" si="1"/>
        <v>-</v>
      </c>
      <c r="I17" s="130" t="str">
        <f t="shared" si="2"/>
        <v>-</v>
      </c>
      <c r="J17" s="130" t="str">
        <f t="shared" si="2"/>
        <v>-</v>
      </c>
      <c r="K17" s="164">
        <f t="shared" si="3"/>
        <v>1000</v>
      </c>
      <c r="L17" s="45">
        <v>11111</v>
      </c>
      <c r="M17" s="16" t="s">
        <v>41</v>
      </c>
      <c r="N17" s="16"/>
      <c r="O17" s="16"/>
      <c r="P17" s="50">
        <v>42037</v>
      </c>
      <c r="Q17" s="50">
        <v>42047</v>
      </c>
      <c r="R17" s="42">
        <v>4</v>
      </c>
    </row>
    <row r="18" spans="1:18" x14ac:dyDescent="0.25">
      <c r="A18" s="161">
        <v>1</v>
      </c>
      <c r="B18" s="162" t="s">
        <v>19</v>
      </c>
      <c r="C18" s="3" t="s">
        <v>9</v>
      </c>
      <c r="D18" s="12" t="s">
        <v>17</v>
      </c>
      <c r="E18" s="77">
        <v>6</v>
      </c>
      <c r="F18" s="118">
        <v>100</v>
      </c>
      <c r="G18" s="129" t="str">
        <f t="shared" si="0"/>
        <v>No</v>
      </c>
      <c r="H18" s="131" t="str">
        <f t="shared" si="1"/>
        <v>-</v>
      </c>
      <c r="I18" s="131" t="str">
        <f t="shared" si="2"/>
        <v>-</v>
      </c>
      <c r="J18" s="131" t="str">
        <f t="shared" si="2"/>
        <v>-</v>
      </c>
      <c r="K18" s="164">
        <f t="shared" si="3"/>
        <v>600</v>
      </c>
      <c r="L18" s="45">
        <v>11111</v>
      </c>
      <c r="M18" s="16" t="s">
        <v>41</v>
      </c>
      <c r="N18" s="16"/>
      <c r="O18" s="16"/>
      <c r="P18" s="50">
        <v>42037</v>
      </c>
      <c r="Q18" s="50">
        <v>42037</v>
      </c>
      <c r="R18" s="43">
        <v>5</v>
      </c>
    </row>
    <row r="19" spans="1:18" x14ac:dyDescent="0.25">
      <c r="A19" s="157">
        <v>2</v>
      </c>
      <c r="B19" s="158" t="s">
        <v>19</v>
      </c>
      <c r="C19" t="s">
        <v>7</v>
      </c>
      <c r="D19" s="75" t="s">
        <v>13</v>
      </c>
      <c r="E19" s="79">
        <v>5</v>
      </c>
      <c r="F19" s="119">
        <v>600</v>
      </c>
      <c r="G19" s="132" t="str">
        <f t="shared" si="0"/>
        <v>Yes</v>
      </c>
      <c r="H19" s="133" t="str">
        <f t="shared" si="1"/>
        <v>Complete</v>
      </c>
      <c r="I19" s="134" t="str">
        <f t="shared" si="2"/>
        <v>Complete</v>
      </c>
      <c r="J19" s="169" t="str">
        <f t="shared" si="2"/>
        <v>Complete</v>
      </c>
      <c r="K19" s="165">
        <f>+E19*F19</f>
        <v>3000</v>
      </c>
      <c r="L19" s="183">
        <v>99999</v>
      </c>
      <c r="M19" s="184"/>
      <c r="N19" s="184" t="s">
        <v>42</v>
      </c>
      <c r="O19" s="184"/>
      <c r="P19" s="185">
        <v>42079</v>
      </c>
      <c r="Q19" s="186">
        <v>42079</v>
      </c>
      <c r="R19" s="172">
        <v>6</v>
      </c>
    </row>
    <row r="20" spans="1:18" x14ac:dyDescent="0.25">
      <c r="A20" s="159">
        <v>2</v>
      </c>
      <c r="B20" s="160" t="s">
        <v>19</v>
      </c>
      <c r="C20" t="s">
        <v>7</v>
      </c>
      <c r="D20" s="76" t="s">
        <v>14</v>
      </c>
      <c r="E20" s="80">
        <v>2</v>
      </c>
      <c r="F20" s="120">
        <v>500</v>
      </c>
      <c r="G20" s="182" t="str">
        <f t="shared" si="0"/>
        <v>Yes</v>
      </c>
      <c r="H20" s="133" t="str">
        <f t="shared" si="1"/>
        <v>Complete</v>
      </c>
      <c r="I20" s="130" t="str">
        <f t="shared" si="2"/>
        <v>Complete</v>
      </c>
      <c r="J20" s="170" t="str">
        <f t="shared" si="2"/>
        <v>Complete</v>
      </c>
      <c r="K20" s="179">
        <f t="shared" ref="K20:K23" si="4">+E20*F20</f>
        <v>1000</v>
      </c>
      <c r="L20" s="187">
        <v>99999</v>
      </c>
      <c r="M20" s="188"/>
      <c r="N20" s="188" t="s">
        <v>42</v>
      </c>
      <c r="O20" s="188"/>
      <c r="P20" s="189">
        <v>42079</v>
      </c>
      <c r="Q20" s="190">
        <v>42079</v>
      </c>
      <c r="R20" s="173">
        <v>7</v>
      </c>
    </row>
    <row r="21" spans="1:18" x14ac:dyDescent="0.25">
      <c r="A21" s="159">
        <v>2</v>
      </c>
      <c r="B21" s="160" t="s">
        <v>19</v>
      </c>
      <c r="C21" t="s">
        <v>8</v>
      </c>
      <c r="D21" s="11" t="s">
        <v>15</v>
      </c>
      <c r="E21" s="21">
        <v>100</v>
      </c>
      <c r="F21" s="180">
        <v>5</v>
      </c>
      <c r="G21" s="129" t="str">
        <f t="shared" si="0"/>
        <v>No</v>
      </c>
      <c r="H21" s="133" t="str">
        <f t="shared" si="1"/>
        <v>-</v>
      </c>
      <c r="I21" s="130" t="str">
        <f t="shared" si="2"/>
        <v>-</v>
      </c>
      <c r="J21" s="170" t="str">
        <f t="shared" si="2"/>
        <v>-</v>
      </c>
      <c r="K21" s="179">
        <f t="shared" si="4"/>
        <v>500</v>
      </c>
      <c r="L21" s="175">
        <v>99999</v>
      </c>
      <c r="M21" s="33"/>
      <c r="N21" s="33" t="s">
        <v>42</v>
      </c>
      <c r="O21" s="33"/>
      <c r="P21" s="50">
        <v>42079</v>
      </c>
      <c r="Q21" s="176">
        <v>42079</v>
      </c>
      <c r="R21" s="173">
        <v>8</v>
      </c>
    </row>
    <row r="22" spans="1:18" x14ac:dyDescent="0.25">
      <c r="A22" s="159">
        <v>2</v>
      </c>
      <c r="B22" s="160" t="s">
        <v>19</v>
      </c>
      <c r="C22" t="s">
        <v>8</v>
      </c>
      <c r="D22" s="11" t="s">
        <v>16</v>
      </c>
      <c r="E22" s="21">
        <v>8</v>
      </c>
      <c r="F22" s="180">
        <v>250</v>
      </c>
      <c r="G22" s="129" t="str">
        <f t="shared" si="0"/>
        <v>No</v>
      </c>
      <c r="H22" s="133" t="str">
        <f t="shared" si="1"/>
        <v>-</v>
      </c>
      <c r="I22" s="130" t="str">
        <f t="shared" si="2"/>
        <v>-</v>
      </c>
      <c r="J22" s="170" t="str">
        <f t="shared" si="2"/>
        <v>-</v>
      </c>
      <c r="K22" s="179">
        <f t="shared" si="4"/>
        <v>2000</v>
      </c>
      <c r="L22" s="175">
        <v>99999</v>
      </c>
      <c r="M22" s="33"/>
      <c r="N22" s="33" t="s">
        <v>42</v>
      </c>
      <c r="O22" s="33"/>
      <c r="P22" s="50">
        <v>42079</v>
      </c>
      <c r="Q22" s="176">
        <v>42089</v>
      </c>
      <c r="R22" s="173">
        <v>9</v>
      </c>
    </row>
    <row r="23" spans="1:18" x14ac:dyDescent="0.25">
      <c r="A23" s="161">
        <v>2</v>
      </c>
      <c r="B23" s="162" t="s">
        <v>19</v>
      </c>
      <c r="C23" s="3" t="s">
        <v>9</v>
      </c>
      <c r="D23" s="12" t="s">
        <v>17</v>
      </c>
      <c r="E23" s="22">
        <v>6</v>
      </c>
      <c r="F23" s="181">
        <v>499.99</v>
      </c>
      <c r="G23" s="135" t="str">
        <f t="shared" si="0"/>
        <v>No</v>
      </c>
      <c r="H23" s="136" t="str">
        <f t="shared" si="1"/>
        <v>-</v>
      </c>
      <c r="I23" s="131" t="str">
        <f t="shared" si="2"/>
        <v>-</v>
      </c>
      <c r="J23" s="171" t="str">
        <f t="shared" si="2"/>
        <v>-</v>
      </c>
      <c r="K23" s="166">
        <f t="shared" si="4"/>
        <v>2999.94</v>
      </c>
      <c r="L23" s="177">
        <v>99999</v>
      </c>
      <c r="M23" s="27"/>
      <c r="N23" s="27" t="s">
        <v>42</v>
      </c>
      <c r="O23" s="27"/>
      <c r="P23" s="51">
        <v>42079</v>
      </c>
      <c r="Q23" s="178">
        <v>42089</v>
      </c>
      <c r="R23" s="174">
        <v>10</v>
      </c>
    </row>
    <row r="24" spans="1:18" x14ac:dyDescent="0.25">
      <c r="A24" s="157">
        <v>3</v>
      </c>
      <c r="B24" s="158" t="s">
        <v>58</v>
      </c>
      <c r="C24" t="s">
        <v>7</v>
      </c>
      <c r="D24" s="10" t="s">
        <v>60</v>
      </c>
      <c r="E24" s="21">
        <v>4</v>
      </c>
      <c r="F24" s="117">
        <v>100</v>
      </c>
      <c r="G24" s="129" t="str">
        <f t="shared" si="0"/>
        <v>No</v>
      </c>
      <c r="H24" s="133" t="str">
        <f t="shared" si="1"/>
        <v>-</v>
      </c>
      <c r="I24" s="134" t="str">
        <f t="shared" si="2"/>
        <v>-</v>
      </c>
      <c r="J24" s="134" t="str">
        <f t="shared" si="2"/>
        <v>-</v>
      </c>
      <c r="K24" s="164">
        <f>+E24*F24</f>
        <v>400</v>
      </c>
      <c r="L24" s="45"/>
      <c r="M24" s="16"/>
      <c r="N24" s="16"/>
      <c r="O24" s="16"/>
      <c r="P24" s="50"/>
      <c r="Q24" s="50"/>
      <c r="R24" s="41">
        <v>11</v>
      </c>
    </row>
    <row r="25" spans="1:18" x14ac:dyDescent="0.25">
      <c r="A25" s="159">
        <v>3</v>
      </c>
      <c r="B25" s="160" t="s">
        <v>58</v>
      </c>
      <c r="C25" t="s">
        <v>7</v>
      </c>
      <c r="D25" s="11" t="s">
        <v>15</v>
      </c>
      <c r="E25" s="21">
        <v>50</v>
      </c>
      <c r="F25" s="118">
        <v>1</v>
      </c>
      <c r="G25" s="129" t="str">
        <f t="shared" si="0"/>
        <v>No</v>
      </c>
      <c r="H25" s="133" t="str">
        <f t="shared" si="1"/>
        <v>-</v>
      </c>
      <c r="I25" s="130" t="str">
        <f t="shared" si="2"/>
        <v>-</v>
      </c>
      <c r="J25" s="130" t="str">
        <f t="shared" si="2"/>
        <v>-</v>
      </c>
      <c r="K25" s="164">
        <f t="shared" ref="K25:K38" si="5">+E25*F25</f>
        <v>50</v>
      </c>
      <c r="L25" s="45"/>
      <c r="M25" s="16"/>
      <c r="N25" s="16"/>
      <c r="O25" s="16"/>
      <c r="P25" s="50"/>
      <c r="Q25" s="50"/>
      <c r="R25" s="42">
        <v>12</v>
      </c>
    </row>
    <row r="26" spans="1:18" x14ac:dyDescent="0.25">
      <c r="A26" s="159">
        <v>3</v>
      </c>
      <c r="B26" s="160" t="s">
        <v>58</v>
      </c>
      <c r="C26" t="s">
        <v>8</v>
      </c>
      <c r="D26" s="11" t="s">
        <v>16</v>
      </c>
      <c r="E26" s="21">
        <v>4</v>
      </c>
      <c r="F26" s="118">
        <v>200</v>
      </c>
      <c r="G26" s="129" t="str">
        <f t="shared" si="0"/>
        <v>No</v>
      </c>
      <c r="H26" s="133" t="str">
        <f t="shared" si="1"/>
        <v>-</v>
      </c>
      <c r="I26" s="130" t="str">
        <f t="shared" si="2"/>
        <v>-</v>
      </c>
      <c r="J26" s="130" t="str">
        <f t="shared" si="2"/>
        <v>-</v>
      </c>
      <c r="K26" s="164">
        <f t="shared" si="5"/>
        <v>800</v>
      </c>
      <c r="L26" s="45"/>
      <c r="M26" s="16"/>
      <c r="N26" s="16"/>
      <c r="O26" s="16"/>
      <c r="P26" s="50"/>
      <c r="Q26" s="50"/>
      <c r="R26" s="42">
        <v>13</v>
      </c>
    </row>
    <row r="27" spans="1:18" x14ac:dyDescent="0.25">
      <c r="A27" s="159">
        <v>3</v>
      </c>
      <c r="B27" s="160" t="s">
        <v>58</v>
      </c>
      <c r="C27" t="s">
        <v>8</v>
      </c>
      <c r="D27" s="11" t="s">
        <v>61</v>
      </c>
      <c r="E27" s="21">
        <v>8</v>
      </c>
      <c r="F27" s="118">
        <v>20</v>
      </c>
      <c r="G27" s="129" t="str">
        <f t="shared" si="0"/>
        <v>No</v>
      </c>
      <c r="H27" s="133" t="str">
        <f t="shared" si="1"/>
        <v>-</v>
      </c>
      <c r="I27" s="130" t="str">
        <f t="shared" si="2"/>
        <v>-</v>
      </c>
      <c r="J27" s="130" t="str">
        <f t="shared" si="2"/>
        <v>-</v>
      </c>
      <c r="K27" s="164">
        <f t="shared" si="5"/>
        <v>160</v>
      </c>
      <c r="L27" s="45"/>
      <c r="M27" s="16"/>
      <c r="N27" s="16"/>
      <c r="O27" s="16"/>
      <c r="P27" s="50"/>
      <c r="Q27" s="50"/>
      <c r="R27" s="42">
        <v>14</v>
      </c>
    </row>
    <row r="28" spans="1:18" x14ac:dyDescent="0.25">
      <c r="A28" s="159">
        <v>3</v>
      </c>
      <c r="B28" s="160" t="s">
        <v>58</v>
      </c>
      <c r="C28" t="s">
        <v>9</v>
      </c>
      <c r="D28" s="11" t="s">
        <v>62</v>
      </c>
      <c r="E28" s="21">
        <v>8</v>
      </c>
      <c r="F28" s="118">
        <v>10</v>
      </c>
      <c r="G28" s="129" t="str">
        <f t="shared" si="0"/>
        <v>No</v>
      </c>
      <c r="H28" s="133" t="str">
        <f t="shared" si="1"/>
        <v>-</v>
      </c>
      <c r="I28" s="130" t="str">
        <f t="shared" si="2"/>
        <v>-</v>
      </c>
      <c r="J28" s="130" t="str">
        <f t="shared" si="2"/>
        <v>-</v>
      </c>
      <c r="K28" s="164">
        <f t="shared" si="5"/>
        <v>80</v>
      </c>
      <c r="L28" s="45"/>
      <c r="M28" s="16"/>
      <c r="N28" s="16"/>
      <c r="O28" s="16"/>
      <c r="P28" s="50"/>
      <c r="Q28" s="50"/>
      <c r="R28" s="42">
        <v>15</v>
      </c>
    </row>
    <row r="29" spans="1:18" x14ac:dyDescent="0.25">
      <c r="A29" s="159"/>
      <c r="B29" s="160"/>
      <c r="D29" s="11"/>
      <c r="E29" s="21">
        <v>0</v>
      </c>
      <c r="F29" s="118"/>
      <c r="G29" s="129"/>
      <c r="H29" s="133"/>
      <c r="I29" s="130"/>
      <c r="J29" s="130"/>
      <c r="K29" s="164">
        <f t="shared" si="5"/>
        <v>0</v>
      </c>
      <c r="L29" s="45"/>
      <c r="M29" s="16"/>
      <c r="N29" s="16"/>
      <c r="O29" s="16"/>
      <c r="P29" s="50"/>
      <c r="Q29" s="50"/>
      <c r="R29" s="42"/>
    </row>
    <row r="30" spans="1:18" x14ac:dyDescent="0.25">
      <c r="A30" s="159"/>
      <c r="B30" s="160"/>
      <c r="D30" s="11"/>
      <c r="E30" s="21">
        <v>0</v>
      </c>
      <c r="F30" s="118"/>
      <c r="G30" s="129"/>
      <c r="H30" s="133"/>
      <c r="I30" s="130"/>
      <c r="J30" s="130"/>
      <c r="K30" s="167">
        <f t="shared" si="5"/>
        <v>0</v>
      </c>
      <c r="L30" s="45"/>
      <c r="M30" s="16"/>
      <c r="N30" s="16"/>
      <c r="O30" s="16"/>
      <c r="P30" s="50"/>
      <c r="Q30" s="50"/>
      <c r="R30" s="42"/>
    </row>
    <row r="31" spans="1:18" x14ac:dyDescent="0.25">
      <c r="A31" s="159"/>
      <c r="B31" s="160"/>
      <c r="D31" s="11"/>
      <c r="E31" s="21">
        <v>0</v>
      </c>
      <c r="F31" s="118"/>
      <c r="G31" s="129"/>
      <c r="H31" s="133"/>
      <c r="I31" s="130"/>
      <c r="J31" s="130"/>
      <c r="K31" s="167">
        <f t="shared" si="5"/>
        <v>0</v>
      </c>
      <c r="L31" s="45"/>
      <c r="M31" s="16"/>
      <c r="N31" s="16"/>
      <c r="O31" s="16"/>
      <c r="P31" s="50"/>
      <c r="Q31" s="50"/>
      <c r="R31" s="42"/>
    </row>
    <row r="32" spans="1:18" x14ac:dyDescent="0.25">
      <c r="A32" s="159"/>
      <c r="B32" s="160"/>
      <c r="D32" s="11"/>
      <c r="E32" s="21">
        <v>0</v>
      </c>
      <c r="F32" s="118"/>
      <c r="G32" s="129"/>
      <c r="H32" s="133"/>
      <c r="I32" s="130"/>
      <c r="J32" s="130"/>
      <c r="K32" s="167">
        <f t="shared" si="5"/>
        <v>0</v>
      </c>
      <c r="L32" s="45"/>
      <c r="M32" s="16"/>
      <c r="N32" s="16"/>
      <c r="O32" s="16"/>
      <c r="P32" s="50"/>
      <c r="Q32" s="50"/>
      <c r="R32" s="42"/>
    </row>
    <row r="33" spans="1:18" x14ac:dyDescent="0.25">
      <c r="A33" s="159"/>
      <c r="B33" s="160"/>
      <c r="D33" s="11"/>
      <c r="E33" s="21">
        <v>0</v>
      </c>
      <c r="F33" s="118"/>
      <c r="G33" s="129"/>
      <c r="H33" s="133"/>
      <c r="I33" s="130"/>
      <c r="J33" s="130"/>
      <c r="K33" s="167">
        <f t="shared" si="5"/>
        <v>0</v>
      </c>
      <c r="L33" s="45"/>
      <c r="M33" s="16"/>
      <c r="N33" s="16"/>
      <c r="O33" s="16"/>
      <c r="P33" s="109"/>
      <c r="Q33" s="50"/>
      <c r="R33" s="42"/>
    </row>
    <row r="34" spans="1:18" x14ac:dyDescent="0.25">
      <c r="A34" s="159"/>
      <c r="B34" s="160"/>
      <c r="D34" s="11"/>
      <c r="E34" s="21">
        <v>0</v>
      </c>
      <c r="F34" s="118"/>
      <c r="G34" s="129"/>
      <c r="H34" s="133"/>
      <c r="I34" s="130"/>
      <c r="J34" s="130"/>
      <c r="K34" s="167">
        <f t="shared" si="5"/>
        <v>0</v>
      </c>
      <c r="L34" s="45"/>
      <c r="M34" s="16"/>
      <c r="N34" s="16"/>
      <c r="O34" s="16"/>
      <c r="P34" s="50"/>
      <c r="Q34" s="50"/>
      <c r="R34" s="42"/>
    </row>
    <row r="35" spans="1:18" x14ac:dyDescent="0.25">
      <c r="A35" s="159"/>
      <c r="B35" s="160"/>
      <c r="D35" s="11"/>
      <c r="E35" s="21">
        <v>0</v>
      </c>
      <c r="F35" s="118"/>
      <c r="G35" s="129"/>
      <c r="H35" s="133"/>
      <c r="I35" s="130"/>
      <c r="J35" s="130"/>
      <c r="K35" s="167">
        <f t="shared" si="5"/>
        <v>0</v>
      </c>
      <c r="L35" s="45"/>
      <c r="M35" s="16"/>
      <c r="N35" s="16"/>
      <c r="O35" s="16"/>
      <c r="P35" s="50"/>
      <c r="Q35" s="50"/>
      <c r="R35" s="42"/>
    </row>
    <row r="36" spans="1:18" x14ac:dyDescent="0.25">
      <c r="A36" s="159"/>
      <c r="B36" s="160"/>
      <c r="D36" s="11"/>
      <c r="E36" s="21">
        <v>0</v>
      </c>
      <c r="F36" s="118"/>
      <c r="G36" s="129"/>
      <c r="H36" s="133"/>
      <c r="I36" s="130"/>
      <c r="J36" s="130"/>
      <c r="K36" s="167">
        <v>0</v>
      </c>
      <c r="L36" s="45"/>
      <c r="M36" s="16"/>
      <c r="N36" s="16"/>
      <c r="O36" s="16"/>
      <c r="P36" s="50"/>
      <c r="Q36" s="50"/>
      <c r="R36" s="42"/>
    </row>
    <row r="37" spans="1:18" x14ac:dyDescent="0.25">
      <c r="A37" s="159"/>
      <c r="B37" s="160"/>
      <c r="D37" s="11"/>
      <c r="E37" s="21">
        <v>0</v>
      </c>
      <c r="F37" s="118"/>
      <c r="G37" s="129"/>
      <c r="H37" s="133"/>
      <c r="I37" s="130"/>
      <c r="J37" s="130"/>
      <c r="K37" s="167">
        <f t="shared" si="5"/>
        <v>0</v>
      </c>
      <c r="L37" s="45"/>
      <c r="M37" s="16"/>
      <c r="N37" s="16"/>
      <c r="O37" s="16"/>
      <c r="P37" s="50"/>
      <c r="Q37" s="50"/>
      <c r="R37" s="42"/>
    </row>
    <row r="38" spans="1:18" x14ac:dyDescent="0.25">
      <c r="A38" s="161"/>
      <c r="B38" s="162"/>
      <c r="C38" s="3"/>
      <c r="D38" s="12"/>
      <c r="E38" s="22">
        <v>0</v>
      </c>
      <c r="F38" s="121"/>
      <c r="G38" s="135"/>
      <c r="H38" s="136"/>
      <c r="I38" s="131"/>
      <c r="J38" s="131"/>
      <c r="K38" s="168">
        <f t="shared" si="5"/>
        <v>0</v>
      </c>
      <c r="L38" s="46"/>
      <c r="M38" s="18"/>
      <c r="N38" s="18"/>
      <c r="O38" s="18"/>
      <c r="P38" s="51"/>
      <c r="Q38" s="51"/>
      <c r="R38" s="43"/>
    </row>
    <row r="39" spans="1:18" x14ac:dyDescent="0.25">
      <c r="J39" s="34" t="s">
        <v>72</v>
      </c>
      <c r="K39" s="34">
        <f>SUM(K14:K38)</f>
        <v>13239.94</v>
      </c>
    </row>
    <row r="40" spans="1:18" x14ac:dyDescent="0.25">
      <c r="A40" s="60" t="s">
        <v>68</v>
      </c>
      <c r="B40"/>
    </row>
    <row r="41" spans="1:18" x14ac:dyDescent="0.25">
      <c r="A41" t="s">
        <v>69</v>
      </c>
      <c r="B41"/>
      <c r="I41" s="104" t="s">
        <v>149</v>
      </c>
      <c r="J41" s="104"/>
      <c r="K41" s="104"/>
    </row>
    <row r="42" spans="1:18" x14ac:dyDescent="0.25">
      <c r="A42" s="24" t="s">
        <v>140</v>
      </c>
      <c r="B42"/>
      <c r="I42" s="105" t="s">
        <v>137</v>
      </c>
      <c r="J42" s="104"/>
      <c r="K42" s="104"/>
    </row>
    <row r="43" spans="1:18" x14ac:dyDescent="0.25">
      <c r="A43" s="24" t="s">
        <v>141</v>
      </c>
      <c r="B43"/>
      <c r="H43" s="24"/>
      <c r="I43" s="105" t="s">
        <v>138</v>
      </c>
      <c r="J43" s="104"/>
      <c r="K43" s="104"/>
    </row>
    <row r="44" spans="1:18" x14ac:dyDescent="0.25">
      <c r="A44" s="24" t="s">
        <v>146</v>
      </c>
      <c r="B44"/>
      <c r="H44" s="24"/>
      <c r="I44" s="105"/>
      <c r="J44" s="104"/>
      <c r="K44" s="104"/>
    </row>
    <row r="45" spans="1:18" x14ac:dyDescent="0.25">
      <c r="A45" s="24" t="s">
        <v>147</v>
      </c>
      <c r="B45"/>
      <c r="H45" s="24"/>
      <c r="I45" s="105"/>
      <c r="J45" s="104"/>
      <c r="K45" s="104"/>
    </row>
    <row r="46" spans="1:18" x14ac:dyDescent="0.25">
      <c r="A46" s="24" t="s">
        <v>142</v>
      </c>
      <c r="B46"/>
      <c r="H46" s="24"/>
      <c r="I46" s="105"/>
      <c r="J46" s="104"/>
      <c r="K46" s="104"/>
    </row>
    <row r="47" spans="1:18" x14ac:dyDescent="0.25">
      <c r="A47" s="24" t="s">
        <v>143</v>
      </c>
      <c r="B47"/>
    </row>
    <row r="48" spans="1:18" x14ac:dyDescent="0.25">
      <c r="A48" s="1" t="s">
        <v>144</v>
      </c>
    </row>
    <row r="49" spans="1:4" x14ac:dyDescent="0.25">
      <c r="A49" s="24" t="s">
        <v>148</v>
      </c>
      <c r="B49"/>
    </row>
    <row r="53" spans="1:4" x14ac:dyDescent="0.25">
      <c r="A53" s="20"/>
    </row>
    <row r="64" spans="1:4" x14ac:dyDescent="0.25">
      <c r="C64" s="1"/>
      <c r="D64" s="1"/>
    </row>
    <row r="65" spans="3:4" x14ac:dyDescent="0.25">
      <c r="C65" s="1"/>
      <c r="D65" s="1"/>
    </row>
    <row r="66" spans="3:4" x14ac:dyDescent="0.25">
      <c r="C66" s="1"/>
      <c r="D66" s="1"/>
    </row>
    <row r="67" spans="3:4" x14ac:dyDescent="0.25">
      <c r="C67" s="1"/>
      <c r="D67" s="1"/>
    </row>
    <row r="68" spans="3:4" x14ac:dyDescent="0.25">
      <c r="C68" s="1"/>
      <c r="D68" s="1"/>
    </row>
    <row r="69" spans="3:4" x14ac:dyDescent="0.25">
      <c r="C69" s="1"/>
      <c r="D69" s="1"/>
    </row>
    <row r="70" spans="3:4" x14ac:dyDescent="0.25">
      <c r="C70" s="1"/>
      <c r="D70" s="1"/>
    </row>
    <row r="71" spans="3:4" x14ac:dyDescent="0.25">
      <c r="C71" s="1"/>
      <c r="D71" s="1"/>
    </row>
    <row r="72" spans="3:4" x14ac:dyDescent="0.25">
      <c r="C72" s="1"/>
      <c r="D72" s="1"/>
    </row>
  </sheetData>
  <pageMargins left="0.2" right="0.2" top="1.1000000000000001" bottom="0.25" header="0.3" footer="0.3"/>
  <pageSetup scale="62" orientation="landscape" r:id="rId1"/>
  <headerFooter>
    <oddHeader>&amp;C&amp;"-,Bold"Facilities &amp;&amp; Services
Capital Programs  
Contractor Purchased Furniture Inventory Form 
&amp;UNon-CDB Projects&amp;E
&amp;E12/2/15</oddHeader>
    <oddFooter xml:space="preserve">&amp;R&amp;7&amp;P of &amp;N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R69"/>
  <sheetViews>
    <sheetView showWhiteSpace="0" topLeftCell="A16" zoomScale="80" zoomScaleNormal="80" workbookViewId="0">
      <selection activeCell="H12" sqref="H12"/>
    </sheetView>
  </sheetViews>
  <sheetFormatPr defaultRowHeight="15" x14ac:dyDescent="0.25"/>
  <cols>
    <col min="1" max="1" width="19.42578125" style="1" customWidth="1"/>
    <col min="2" max="2" width="10.140625" style="1" customWidth="1"/>
    <col min="3" max="3" width="11" customWidth="1"/>
    <col min="4" max="4" width="9.42578125" style="38" customWidth="1"/>
    <col min="5" max="5" width="11.85546875" customWidth="1"/>
    <col min="6" max="6" width="16.42578125" customWidth="1"/>
    <col min="7" max="7" width="9.85546875" customWidth="1"/>
    <col min="8" max="8" width="16.5703125" customWidth="1"/>
    <col min="9" max="9" width="15.7109375" style="13" customWidth="1"/>
    <col min="10" max="10" width="9.7109375" style="13" customWidth="1"/>
    <col min="11" max="11" width="13.42578125" style="13" customWidth="1"/>
    <col min="12" max="12" width="11.42578125" style="13" customWidth="1"/>
    <col min="13" max="14" width="13.85546875" hidden="1" customWidth="1"/>
    <col min="15" max="15" width="14.140625" hidden="1" customWidth="1"/>
    <col min="16" max="16" width="14.140625" customWidth="1"/>
    <col min="17" max="17" width="11.7109375" style="54" customWidth="1"/>
    <col min="18" max="18" width="14.140625" style="52" customWidth="1"/>
    <col min="19" max="19" width="10.85546875" customWidth="1"/>
  </cols>
  <sheetData>
    <row r="1" spans="1:18" x14ac:dyDescent="0.25">
      <c r="A1" s="20" t="s">
        <v>119</v>
      </c>
    </row>
    <row r="3" spans="1:18" x14ac:dyDescent="0.25">
      <c r="A3" s="28" t="s">
        <v>29</v>
      </c>
      <c r="C3" s="26" t="s">
        <v>31</v>
      </c>
      <c r="D3" s="3"/>
      <c r="F3" s="97" t="s">
        <v>108</v>
      </c>
      <c r="G3" s="3" t="s">
        <v>33</v>
      </c>
      <c r="H3" s="3"/>
      <c r="I3"/>
      <c r="J3" s="94" t="s">
        <v>36</v>
      </c>
      <c r="K3" s="30">
        <v>42027</v>
      </c>
      <c r="M3" s="13"/>
      <c r="Q3"/>
      <c r="R3" s="54"/>
    </row>
    <row r="4" spans="1:18" x14ac:dyDescent="0.25">
      <c r="A4" s="20"/>
      <c r="I4"/>
      <c r="J4" s="95"/>
      <c r="M4" s="13"/>
      <c r="Q4"/>
      <c r="R4" s="54"/>
    </row>
    <row r="5" spans="1:18" x14ac:dyDescent="0.25">
      <c r="A5" s="28" t="s">
        <v>105</v>
      </c>
      <c r="C5" s="26" t="s">
        <v>32</v>
      </c>
      <c r="D5" s="3"/>
      <c r="F5" s="98" t="s">
        <v>104</v>
      </c>
      <c r="G5" s="3"/>
      <c r="H5" s="3"/>
      <c r="I5" s="3"/>
      <c r="J5" s="96" t="s">
        <v>97</v>
      </c>
      <c r="K5" s="31"/>
      <c r="L5"/>
      <c r="M5" s="3"/>
      <c r="N5" s="27"/>
      <c r="P5" s="3"/>
      <c r="Q5" s="3"/>
      <c r="R5" s="55"/>
    </row>
    <row r="6" spans="1:18" x14ac:dyDescent="0.25">
      <c r="A6" s="20"/>
    </row>
    <row r="7" spans="1:18" x14ac:dyDescent="0.25">
      <c r="A7" s="59" t="s">
        <v>66</v>
      </c>
      <c r="B7" s="93" t="s">
        <v>67</v>
      </c>
      <c r="C7" s="3"/>
      <c r="D7" s="39"/>
    </row>
    <row r="8" spans="1:18" x14ac:dyDescent="0.25">
      <c r="A8" s="25"/>
      <c r="B8" s="26"/>
      <c r="C8" s="3"/>
      <c r="D8" s="39"/>
      <c r="E8" s="3"/>
      <c r="F8" s="3"/>
      <c r="G8" s="3"/>
      <c r="H8" s="3"/>
      <c r="I8" s="27"/>
      <c r="J8" s="27"/>
      <c r="K8" s="27"/>
      <c r="L8" s="27"/>
      <c r="M8" s="3"/>
      <c r="N8" s="3"/>
      <c r="O8" s="3"/>
      <c r="P8" s="3"/>
      <c r="Q8" s="55"/>
      <c r="R8" s="30"/>
    </row>
    <row r="9" spans="1:18" x14ac:dyDescent="0.25">
      <c r="A9" s="20"/>
    </row>
    <row r="10" spans="1:18" x14ac:dyDescent="0.25">
      <c r="A10" s="20" t="s">
        <v>107</v>
      </c>
      <c r="B10" s="20"/>
      <c r="C10" s="32"/>
      <c r="D10" s="40"/>
      <c r="E10" s="32"/>
      <c r="K10" s="32" t="s">
        <v>64</v>
      </c>
    </row>
    <row r="11" spans="1:18" ht="45" x14ac:dyDescent="0.25">
      <c r="A11" s="61" t="s">
        <v>114</v>
      </c>
      <c r="B11" s="108" t="s">
        <v>115</v>
      </c>
      <c r="C11" s="108" t="s">
        <v>115</v>
      </c>
      <c r="D11" s="108" t="s">
        <v>115</v>
      </c>
      <c r="E11" s="108" t="s">
        <v>116</v>
      </c>
      <c r="F11" s="108" t="s">
        <v>117</v>
      </c>
      <c r="G11" s="108" t="s">
        <v>115</v>
      </c>
      <c r="H11" s="108" t="s">
        <v>117</v>
      </c>
      <c r="I11" s="108" t="s">
        <v>118</v>
      </c>
      <c r="J11" s="108" t="s">
        <v>118</v>
      </c>
      <c r="K11" s="108" t="s">
        <v>118</v>
      </c>
      <c r="L11" s="108" t="s">
        <v>118</v>
      </c>
      <c r="M11" s="62" t="s">
        <v>56</v>
      </c>
      <c r="N11" s="62" t="s">
        <v>56</v>
      </c>
      <c r="O11" s="62" t="s">
        <v>56</v>
      </c>
      <c r="P11" s="69" t="s">
        <v>75</v>
      </c>
      <c r="Q11" s="106" t="s">
        <v>75</v>
      </c>
      <c r="R11" s="107" t="s">
        <v>109</v>
      </c>
    </row>
    <row r="12" spans="1:18" s="36" customFormat="1" ht="115.7" customHeight="1" x14ac:dyDescent="0.25">
      <c r="A12" s="2" t="s">
        <v>5</v>
      </c>
      <c r="B12" s="2" t="s">
        <v>18</v>
      </c>
      <c r="C12" s="2" t="s">
        <v>48</v>
      </c>
      <c r="D12" s="2" t="s">
        <v>55</v>
      </c>
      <c r="E12" s="2" t="s">
        <v>34</v>
      </c>
      <c r="F12" s="2" t="s">
        <v>106</v>
      </c>
      <c r="G12" s="2" t="s">
        <v>1</v>
      </c>
      <c r="H12" s="2" t="s">
        <v>120</v>
      </c>
      <c r="I12" s="35" t="s">
        <v>4</v>
      </c>
      <c r="J12" s="35" t="s">
        <v>43</v>
      </c>
      <c r="K12" s="35" t="s">
        <v>6</v>
      </c>
      <c r="L12" s="2" t="s">
        <v>121</v>
      </c>
      <c r="M12" s="37" t="s">
        <v>52</v>
      </c>
      <c r="N12" s="37" t="s">
        <v>53</v>
      </c>
      <c r="O12" s="37" t="s">
        <v>54</v>
      </c>
      <c r="P12" s="53" t="s">
        <v>76</v>
      </c>
      <c r="Q12" s="53" t="s">
        <v>65</v>
      </c>
      <c r="R12" s="2" t="s">
        <v>40</v>
      </c>
    </row>
    <row r="13" spans="1:18" x14ac:dyDescent="0.25">
      <c r="A13" s="4">
        <v>1</v>
      </c>
      <c r="B13" s="7" t="s">
        <v>19</v>
      </c>
      <c r="C13" t="s">
        <v>7</v>
      </c>
      <c r="D13" s="41">
        <v>1</v>
      </c>
      <c r="E13" s="10" t="s">
        <v>7</v>
      </c>
      <c r="F13" s="10" t="s">
        <v>10</v>
      </c>
      <c r="G13" s="10" t="s">
        <v>28</v>
      </c>
      <c r="H13" s="10" t="s">
        <v>13</v>
      </c>
      <c r="I13" s="21">
        <v>5</v>
      </c>
      <c r="J13" s="63">
        <v>100</v>
      </c>
      <c r="K13" s="64">
        <f>+I13*J13</f>
        <v>500</v>
      </c>
      <c r="L13" s="44">
        <v>11111</v>
      </c>
      <c r="M13" s="14" t="s">
        <v>41</v>
      </c>
      <c r="N13" s="14"/>
      <c r="O13" s="14"/>
      <c r="P13" s="49">
        <v>42037</v>
      </c>
      <c r="Q13" s="49">
        <v>42047</v>
      </c>
      <c r="R13" s="56" t="s">
        <v>63</v>
      </c>
    </row>
    <row r="14" spans="1:18" x14ac:dyDescent="0.25">
      <c r="A14" s="5">
        <v>1</v>
      </c>
      <c r="B14" s="8" t="s">
        <v>19</v>
      </c>
      <c r="C14" t="s">
        <v>7</v>
      </c>
      <c r="D14" s="42">
        <v>2</v>
      </c>
      <c r="E14" s="11" t="s">
        <v>7</v>
      </c>
      <c r="F14" s="11" t="s">
        <v>11</v>
      </c>
      <c r="G14" s="11" t="s">
        <v>28</v>
      </c>
      <c r="H14" s="11" t="s">
        <v>14</v>
      </c>
      <c r="I14" s="21">
        <v>2</v>
      </c>
      <c r="J14" s="65">
        <v>50</v>
      </c>
      <c r="K14" s="66">
        <f t="shared" ref="K14:K17" si="0">+I14*J14</f>
        <v>100</v>
      </c>
      <c r="L14" s="45">
        <v>11111</v>
      </c>
      <c r="M14" s="16" t="s">
        <v>41</v>
      </c>
      <c r="N14" s="16"/>
      <c r="O14" s="16"/>
      <c r="P14" s="50">
        <v>42037</v>
      </c>
      <c r="Q14" s="50">
        <v>42047</v>
      </c>
      <c r="R14" s="57" t="s">
        <v>63</v>
      </c>
    </row>
    <row r="15" spans="1:18" x14ac:dyDescent="0.25">
      <c r="A15" s="5">
        <v>1</v>
      </c>
      <c r="B15" s="8" t="s">
        <v>19</v>
      </c>
      <c r="C15" t="s">
        <v>8</v>
      </c>
      <c r="D15" s="42">
        <v>3</v>
      </c>
      <c r="E15" s="11" t="s">
        <v>8</v>
      </c>
      <c r="F15" s="11" t="s">
        <v>11</v>
      </c>
      <c r="G15" s="11" t="s">
        <v>28</v>
      </c>
      <c r="H15" s="11" t="s">
        <v>15</v>
      </c>
      <c r="I15" s="21">
        <v>100</v>
      </c>
      <c r="J15" s="65">
        <v>0.5</v>
      </c>
      <c r="K15" s="66">
        <f t="shared" si="0"/>
        <v>50</v>
      </c>
      <c r="L15" s="45">
        <v>11111</v>
      </c>
      <c r="M15" s="16" t="s">
        <v>41</v>
      </c>
      <c r="N15" s="16"/>
      <c r="O15" s="16"/>
      <c r="P15" s="50">
        <v>42037</v>
      </c>
      <c r="Q15" s="50">
        <v>42047</v>
      </c>
      <c r="R15" s="57" t="s">
        <v>63</v>
      </c>
    </row>
    <row r="16" spans="1:18" x14ac:dyDescent="0.25">
      <c r="A16" s="5">
        <v>1</v>
      </c>
      <c r="B16" s="8" t="s">
        <v>19</v>
      </c>
      <c r="C16" t="s">
        <v>8</v>
      </c>
      <c r="D16" s="42">
        <v>4</v>
      </c>
      <c r="E16" s="11" t="s">
        <v>8</v>
      </c>
      <c r="F16" s="11" t="s">
        <v>12</v>
      </c>
      <c r="G16" s="11" t="s">
        <v>28</v>
      </c>
      <c r="H16" s="11" t="s">
        <v>16</v>
      </c>
      <c r="I16" s="21">
        <v>4</v>
      </c>
      <c r="J16" s="65">
        <v>250</v>
      </c>
      <c r="K16" s="66">
        <f t="shared" si="0"/>
        <v>1000</v>
      </c>
      <c r="L16" s="45">
        <v>11111</v>
      </c>
      <c r="M16" s="16" t="s">
        <v>41</v>
      </c>
      <c r="N16" s="16"/>
      <c r="O16" s="16"/>
      <c r="P16" s="50">
        <v>42037</v>
      </c>
      <c r="Q16" s="50">
        <v>42047</v>
      </c>
      <c r="R16" s="57" t="s">
        <v>63</v>
      </c>
    </row>
    <row r="17" spans="1:18" x14ac:dyDescent="0.25">
      <c r="A17" s="6">
        <v>1</v>
      </c>
      <c r="B17" s="9" t="s">
        <v>19</v>
      </c>
      <c r="C17" s="3" t="s">
        <v>9</v>
      </c>
      <c r="D17" s="43">
        <v>5</v>
      </c>
      <c r="E17" s="12" t="s">
        <v>9</v>
      </c>
      <c r="F17" s="12" t="s">
        <v>11</v>
      </c>
      <c r="G17" s="12" t="s">
        <v>28</v>
      </c>
      <c r="H17" s="12" t="s">
        <v>17</v>
      </c>
      <c r="I17" s="77">
        <v>6</v>
      </c>
      <c r="J17" s="65">
        <v>100</v>
      </c>
      <c r="K17" s="66">
        <f t="shared" si="0"/>
        <v>600</v>
      </c>
      <c r="L17" s="45">
        <v>11111</v>
      </c>
      <c r="M17" s="16" t="s">
        <v>41</v>
      </c>
      <c r="N17" s="16"/>
      <c r="O17" s="16"/>
      <c r="P17" s="51">
        <v>42037</v>
      </c>
      <c r="Q17" s="51">
        <v>42037</v>
      </c>
      <c r="R17" s="57" t="s">
        <v>63</v>
      </c>
    </row>
    <row r="18" spans="1:18" x14ac:dyDescent="0.25">
      <c r="A18" s="4">
        <v>2</v>
      </c>
      <c r="B18" s="7" t="s">
        <v>19</v>
      </c>
      <c r="C18" t="s">
        <v>7</v>
      </c>
      <c r="D18" s="41">
        <v>6</v>
      </c>
      <c r="E18" s="48" t="s">
        <v>7</v>
      </c>
      <c r="F18" s="10" t="s">
        <v>10</v>
      </c>
      <c r="G18" s="10" t="s">
        <v>28</v>
      </c>
      <c r="H18" s="75" t="s">
        <v>13</v>
      </c>
      <c r="I18" s="79">
        <v>5</v>
      </c>
      <c r="J18" s="64">
        <v>600</v>
      </c>
      <c r="K18" s="70">
        <f>+I18*J18</f>
        <v>3000</v>
      </c>
      <c r="L18" s="78">
        <v>99999</v>
      </c>
      <c r="M18" s="15"/>
      <c r="N18" s="15" t="s">
        <v>42</v>
      </c>
      <c r="O18" s="15"/>
      <c r="P18" s="99">
        <v>42079</v>
      </c>
      <c r="Q18" s="100">
        <v>42079</v>
      </c>
      <c r="R18" s="71" t="s">
        <v>70</v>
      </c>
    </row>
    <row r="19" spans="1:18" x14ac:dyDescent="0.25">
      <c r="A19" s="5">
        <v>2</v>
      </c>
      <c r="B19" s="8" t="s">
        <v>19</v>
      </c>
      <c r="C19" t="s">
        <v>7</v>
      </c>
      <c r="D19" s="42">
        <v>7</v>
      </c>
      <c r="E19" s="48" t="s">
        <v>7</v>
      </c>
      <c r="F19" s="11" t="s">
        <v>11</v>
      </c>
      <c r="G19" s="11" t="s">
        <v>28</v>
      </c>
      <c r="H19" s="76" t="s">
        <v>14</v>
      </c>
      <c r="I19" s="80">
        <v>2</v>
      </c>
      <c r="J19" s="68">
        <v>500</v>
      </c>
      <c r="K19" s="73">
        <f t="shared" ref="K19:K22" si="1">+I19*J19</f>
        <v>1000</v>
      </c>
      <c r="L19" s="101">
        <v>99999</v>
      </c>
      <c r="M19" s="19"/>
      <c r="N19" s="19" t="s">
        <v>42</v>
      </c>
      <c r="O19" s="19"/>
      <c r="P19" s="102">
        <v>42079</v>
      </c>
      <c r="Q19" s="103">
        <v>42079</v>
      </c>
      <c r="R19" s="74" t="s">
        <v>70</v>
      </c>
    </row>
    <row r="20" spans="1:18" x14ac:dyDescent="0.25">
      <c r="A20" s="5">
        <v>2</v>
      </c>
      <c r="B20" s="8" t="s">
        <v>19</v>
      </c>
      <c r="C20" t="s">
        <v>8</v>
      </c>
      <c r="D20" s="42">
        <v>8</v>
      </c>
      <c r="E20" s="48" t="s">
        <v>8</v>
      </c>
      <c r="F20" s="11" t="s">
        <v>11</v>
      </c>
      <c r="G20" s="11" t="s">
        <v>28</v>
      </c>
      <c r="H20" s="11" t="s">
        <v>15</v>
      </c>
      <c r="I20" s="21">
        <v>100</v>
      </c>
      <c r="J20" s="65">
        <v>5</v>
      </c>
      <c r="K20" s="66">
        <f t="shared" si="1"/>
        <v>500</v>
      </c>
      <c r="L20" s="45">
        <v>99999</v>
      </c>
      <c r="M20" s="16"/>
      <c r="N20" s="16" t="s">
        <v>42</v>
      </c>
      <c r="O20" s="16"/>
      <c r="P20" s="50">
        <v>42079</v>
      </c>
      <c r="Q20" s="50">
        <v>42079</v>
      </c>
      <c r="R20" s="57" t="s">
        <v>71</v>
      </c>
    </row>
    <row r="21" spans="1:18" x14ac:dyDescent="0.25">
      <c r="A21" s="5">
        <v>2</v>
      </c>
      <c r="B21" s="8" t="s">
        <v>19</v>
      </c>
      <c r="C21" t="s">
        <v>8</v>
      </c>
      <c r="D21" s="42">
        <v>9</v>
      </c>
      <c r="E21" s="48" t="s">
        <v>8</v>
      </c>
      <c r="F21" s="11" t="s">
        <v>12</v>
      </c>
      <c r="G21" s="11" t="s">
        <v>28</v>
      </c>
      <c r="H21" s="11" t="s">
        <v>16</v>
      </c>
      <c r="I21" s="21">
        <v>8</v>
      </c>
      <c r="J21" s="65">
        <v>250</v>
      </c>
      <c r="K21" s="66">
        <f t="shared" si="1"/>
        <v>2000</v>
      </c>
      <c r="L21" s="45">
        <v>99999</v>
      </c>
      <c r="M21" s="16"/>
      <c r="N21" s="16" t="s">
        <v>42</v>
      </c>
      <c r="O21" s="16"/>
      <c r="P21" s="50">
        <v>42079</v>
      </c>
      <c r="Q21" s="50">
        <v>42089</v>
      </c>
      <c r="R21" s="57" t="s">
        <v>63</v>
      </c>
    </row>
    <row r="22" spans="1:18" x14ac:dyDescent="0.25">
      <c r="A22" s="6">
        <v>2</v>
      </c>
      <c r="B22" s="9" t="s">
        <v>19</v>
      </c>
      <c r="C22" s="3" t="s">
        <v>9</v>
      </c>
      <c r="D22" s="43">
        <v>10</v>
      </c>
      <c r="E22" s="47" t="s">
        <v>9</v>
      </c>
      <c r="F22" s="12" t="s">
        <v>11</v>
      </c>
      <c r="G22" s="12" t="s">
        <v>28</v>
      </c>
      <c r="H22" s="12" t="s">
        <v>17</v>
      </c>
      <c r="I22" s="22">
        <v>6</v>
      </c>
      <c r="J22" s="67">
        <v>100</v>
      </c>
      <c r="K22" s="68">
        <f t="shared" si="1"/>
        <v>600</v>
      </c>
      <c r="L22" s="46">
        <v>99999</v>
      </c>
      <c r="M22" s="18"/>
      <c r="N22" s="18" t="s">
        <v>42</v>
      </c>
      <c r="O22" s="18"/>
      <c r="P22" s="51">
        <v>42079</v>
      </c>
      <c r="Q22" s="51">
        <v>42089</v>
      </c>
      <c r="R22" s="58" t="s">
        <v>63</v>
      </c>
    </row>
    <row r="23" spans="1:18" x14ac:dyDescent="0.25">
      <c r="A23" s="4">
        <v>3</v>
      </c>
      <c r="B23" s="7" t="s">
        <v>58</v>
      </c>
      <c r="C23" t="s">
        <v>7</v>
      </c>
      <c r="D23" s="41">
        <v>11</v>
      </c>
      <c r="E23" s="48" t="s">
        <v>8</v>
      </c>
      <c r="F23" s="10" t="s">
        <v>10</v>
      </c>
      <c r="G23" s="10" t="s">
        <v>28</v>
      </c>
      <c r="H23" s="10" t="s">
        <v>60</v>
      </c>
      <c r="I23" s="21">
        <v>4</v>
      </c>
      <c r="J23" s="63">
        <v>100</v>
      </c>
      <c r="K23" s="64">
        <f>+I23*J23</f>
        <v>400</v>
      </c>
      <c r="L23" s="44"/>
      <c r="M23" s="14"/>
      <c r="N23" s="14"/>
      <c r="O23" s="14"/>
      <c r="P23" s="49"/>
      <c r="Q23" s="49"/>
      <c r="R23" s="56"/>
    </row>
    <row r="24" spans="1:18" x14ac:dyDescent="0.25">
      <c r="A24" s="5">
        <v>3</v>
      </c>
      <c r="B24" s="8" t="s">
        <v>58</v>
      </c>
      <c r="C24" t="s">
        <v>7</v>
      </c>
      <c r="D24" s="42">
        <v>12</v>
      </c>
      <c r="E24" s="48" t="s">
        <v>8</v>
      </c>
      <c r="F24" s="11" t="s">
        <v>11</v>
      </c>
      <c r="G24" s="11" t="s">
        <v>28</v>
      </c>
      <c r="H24" s="11" t="s">
        <v>15</v>
      </c>
      <c r="I24" s="21">
        <v>50</v>
      </c>
      <c r="J24" s="65">
        <v>1</v>
      </c>
      <c r="K24" s="66">
        <f t="shared" ref="K24:K37" si="2">+I24*J24</f>
        <v>50</v>
      </c>
      <c r="L24" s="45"/>
      <c r="M24" s="16"/>
      <c r="N24" s="16"/>
      <c r="O24" s="16"/>
      <c r="P24" s="50"/>
      <c r="Q24" s="50"/>
      <c r="R24" s="57"/>
    </row>
    <row r="25" spans="1:18" x14ac:dyDescent="0.25">
      <c r="A25" s="5">
        <v>3</v>
      </c>
      <c r="B25" s="8" t="s">
        <v>58</v>
      </c>
      <c r="C25" t="s">
        <v>8</v>
      </c>
      <c r="D25" s="42">
        <v>13</v>
      </c>
      <c r="E25" s="48" t="s">
        <v>8</v>
      </c>
      <c r="F25" s="11" t="s">
        <v>11</v>
      </c>
      <c r="G25" s="11" t="s">
        <v>28</v>
      </c>
      <c r="H25" s="11" t="s">
        <v>16</v>
      </c>
      <c r="I25" s="21">
        <v>4</v>
      </c>
      <c r="J25" s="65">
        <v>200</v>
      </c>
      <c r="K25" s="66">
        <f t="shared" si="2"/>
        <v>800</v>
      </c>
      <c r="L25" s="45"/>
      <c r="M25" s="16"/>
      <c r="N25" s="16"/>
      <c r="O25" s="16"/>
      <c r="P25" s="50"/>
      <c r="Q25" s="50"/>
      <c r="R25" s="57"/>
    </row>
    <row r="26" spans="1:18" x14ac:dyDescent="0.25">
      <c r="A26" s="5">
        <v>3</v>
      </c>
      <c r="B26" s="8" t="s">
        <v>58</v>
      </c>
      <c r="C26" t="s">
        <v>8</v>
      </c>
      <c r="D26" s="42">
        <v>14</v>
      </c>
      <c r="E26" s="48" t="s">
        <v>8</v>
      </c>
      <c r="F26" s="11" t="s">
        <v>12</v>
      </c>
      <c r="G26" s="11" t="s">
        <v>28</v>
      </c>
      <c r="H26" s="11" t="s">
        <v>61</v>
      </c>
      <c r="I26" s="21">
        <v>8</v>
      </c>
      <c r="J26" s="65">
        <v>20</v>
      </c>
      <c r="K26" s="66">
        <f t="shared" si="2"/>
        <v>160</v>
      </c>
      <c r="L26" s="45"/>
      <c r="M26" s="16"/>
      <c r="N26" s="16"/>
      <c r="O26" s="16"/>
      <c r="P26" s="50"/>
      <c r="Q26" s="50"/>
      <c r="R26" s="57"/>
    </row>
    <row r="27" spans="1:18" x14ac:dyDescent="0.25">
      <c r="A27" s="5">
        <v>3</v>
      </c>
      <c r="B27" s="8" t="s">
        <v>58</v>
      </c>
      <c r="C27" t="s">
        <v>9</v>
      </c>
      <c r="D27" s="42">
        <v>15</v>
      </c>
      <c r="E27" s="48" t="s">
        <v>8</v>
      </c>
      <c r="F27" s="11" t="s">
        <v>59</v>
      </c>
      <c r="G27" s="11" t="s">
        <v>28</v>
      </c>
      <c r="H27" s="11" t="s">
        <v>62</v>
      </c>
      <c r="I27" s="21">
        <v>8</v>
      </c>
      <c r="J27" s="65">
        <v>10</v>
      </c>
      <c r="K27" s="66">
        <f t="shared" si="2"/>
        <v>80</v>
      </c>
      <c r="L27" s="45"/>
      <c r="M27" s="16"/>
      <c r="N27" s="16"/>
      <c r="O27" s="16"/>
      <c r="P27" s="50"/>
      <c r="Q27" s="50"/>
      <c r="R27" s="57"/>
    </row>
    <row r="28" spans="1:18" x14ac:dyDescent="0.25">
      <c r="A28" s="5"/>
      <c r="B28" s="8"/>
      <c r="D28" s="42"/>
      <c r="E28" s="48"/>
      <c r="F28" s="11"/>
      <c r="G28" s="11"/>
      <c r="H28" s="11"/>
      <c r="I28" s="21">
        <v>0</v>
      </c>
      <c r="J28" s="65"/>
      <c r="K28" s="66">
        <f t="shared" si="2"/>
        <v>0</v>
      </c>
      <c r="L28" s="45"/>
      <c r="M28" s="16"/>
      <c r="N28" s="16"/>
      <c r="O28" s="16"/>
      <c r="P28" s="50"/>
      <c r="Q28" s="50"/>
      <c r="R28" s="57"/>
    </row>
    <row r="29" spans="1:18" x14ac:dyDescent="0.25">
      <c r="A29" s="5"/>
      <c r="B29" s="8"/>
      <c r="D29" s="42"/>
      <c r="E29" s="48"/>
      <c r="F29" s="11"/>
      <c r="G29" s="11"/>
      <c r="H29" s="11"/>
      <c r="I29" s="21">
        <v>0</v>
      </c>
      <c r="J29" s="16"/>
      <c r="K29" s="17">
        <f t="shared" si="2"/>
        <v>0</v>
      </c>
      <c r="L29" s="45"/>
      <c r="M29" s="16"/>
      <c r="N29" s="16"/>
      <c r="O29" s="16"/>
      <c r="P29" s="50"/>
      <c r="Q29" s="50"/>
      <c r="R29" s="57"/>
    </row>
    <row r="30" spans="1:18" x14ac:dyDescent="0.25">
      <c r="A30" s="5"/>
      <c r="B30" s="8"/>
      <c r="D30" s="42"/>
      <c r="E30" s="48"/>
      <c r="F30" s="11"/>
      <c r="G30" s="11"/>
      <c r="H30" s="11"/>
      <c r="I30" s="21">
        <v>0</v>
      </c>
      <c r="J30" s="16"/>
      <c r="K30" s="17">
        <f t="shared" si="2"/>
        <v>0</v>
      </c>
      <c r="L30" s="45"/>
      <c r="M30" s="16"/>
      <c r="N30" s="16"/>
      <c r="O30" s="16"/>
      <c r="P30" s="50"/>
      <c r="Q30" s="50"/>
      <c r="R30" s="57"/>
    </row>
    <row r="31" spans="1:18" x14ac:dyDescent="0.25">
      <c r="A31" s="5"/>
      <c r="B31" s="8"/>
      <c r="D31" s="42"/>
      <c r="E31" s="48"/>
      <c r="F31" s="11"/>
      <c r="G31" s="11"/>
      <c r="H31" s="11"/>
      <c r="I31" s="21">
        <v>0</v>
      </c>
      <c r="J31" s="16"/>
      <c r="K31" s="17">
        <f t="shared" si="2"/>
        <v>0</v>
      </c>
      <c r="L31" s="45"/>
      <c r="M31" s="16"/>
      <c r="N31" s="16"/>
      <c r="O31" s="16"/>
      <c r="P31" s="50"/>
      <c r="Q31" s="50"/>
      <c r="R31" s="57"/>
    </row>
    <row r="32" spans="1:18" x14ac:dyDescent="0.25">
      <c r="A32" s="5"/>
      <c r="B32" s="8"/>
      <c r="D32" s="42"/>
      <c r="E32" s="48"/>
      <c r="F32" s="11"/>
      <c r="G32" s="11"/>
      <c r="H32" s="11"/>
      <c r="I32" s="21">
        <v>0</v>
      </c>
      <c r="J32" s="16"/>
      <c r="K32" s="17">
        <f t="shared" si="2"/>
        <v>0</v>
      </c>
      <c r="L32" s="45"/>
      <c r="M32" s="16"/>
      <c r="N32" s="16"/>
      <c r="O32" s="16"/>
      <c r="P32" s="50"/>
      <c r="Q32" s="50"/>
      <c r="R32" s="57"/>
    </row>
    <row r="33" spans="1:18" x14ac:dyDescent="0.25">
      <c r="A33" s="5"/>
      <c r="B33" s="8"/>
      <c r="D33" s="42"/>
      <c r="E33" s="48"/>
      <c r="F33" s="11"/>
      <c r="G33" s="11"/>
      <c r="H33" s="11"/>
      <c r="I33" s="21">
        <v>0</v>
      </c>
      <c r="J33" s="16"/>
      <c r="K33" s="17">
        <f t="shared" si="2"/>
        <v>0</v>
      </c>
      <c r="L33" s="45"/>
      <c r="M33" s="16"/>
      <c r="N33" s="16"/>
      <c r="O33" s="16"/>
      <c r="P33" s="50"/>
      <c r="Q33" s="50"/>
      <c r="R33" s="57"/>
    </row>
    <row r="34" spans="1:18" x14ac:dyDescent="0.25">
      <c r="A34" s="5"/>
      <c r="B34" s="8"/>
      <c r="D34" s="42"/>
      <c r="E34" s="48"/>
      <c r="F34" s="11"/>
      <c r="G34" s="11"/>
      <c r="H34" s="11"/>
      <c r="I34" s="21">
        <v>0</v>
      </c>
      <c r="J34" s="16"/>
      <c r="K34" s="17">
        <f t="shared" si="2"/>
        <v>0</v>
      </c>
      <c r="L34" s="45"/>
      <c r="M34" s="16"/>
      <c r="N34" s="16"/>
      <c r="O34" s="16"/>
      <c r="P34" s="50"/>
      <c r="Q34" s="50"/>
      <c r="R34" s="57"/>
    </row>
    <row r="35" spans="1:18" x14ac:dyDescent="0.25">
      <c r="A35" s="5"/>
      <c r="B35" s="8"/>
      <c r="D35" s="42"/>
      <c r="E35" s="48"/>
      <c r="F35" s="11"/>
      <c r="G35" s="11"/>
      <c r="H35" s="11"/>
      <c r="I35" s="21">
        <v>0</v>
      </c>
      <c r="J35" s="16"/>
      <c r="K35" s="17">
        <v>0</v>
      </c>
      <c r="L35" s="45"/>
      <c r="M35" s="16"/>
      <c r="N35" s="16"/>
      <c r="O35" s="16"/>
      <c r="P35" s="50"/>
      <c r="Q35" s="50"/>
      <c r="R35" s="57"/>
    </row>
    <row r="36" spans="1:18" x14ac:dyDescent="0.25">
      <c r="A36" s="5"/>
      <c r="B36" s="8"/>
      <c r="D36" s="42"/>
      <c r="E36" s="48"/>
      <c r="F36" s="11"/>
      <c r="G36" s="11"/>
      <c r="H36" s="11"/>
      <c r="I36" s="21">
        <v>0</v>
      </c>
      <c r="J36" s="16"/>
      <c r="K36" s="17">
        <f t="shared" si="2"/>
        <v>0</v>
      </c>
      <c r="L36" s="45"/>
      <c r="M36" s="16"/>
      <c r="N36" s="16"/>
      <c r="O36" s="16"/>
      <c r="P36" s="50"/>
      <c r="Q36" s="50"/>
      <c r="R36" s="57"/>
    </row>
    <row r="37" spans="1:18" x14ac:dyDescent="0.25">
      <c r="A37" s="6"/>
      <c r="B37" s="9"/>
      <c r="C37" s="3"/>
      <c r="D37" s="43"/>
      <c r="E37" s="47"/>
      <c r="F37" s="12"/>
      <c r="G37" s="12"/>
      <c r="H37" s="12"/>
      <c r="I37" s="22">
        <v>0</v>
      </c>
      <c r="J37" s="18"/>
      <c r="K37" s="19">
        <f t="shared" si="2"/>
        <v>0</v>
      </c>
      <c r="L37" s="46"/>
      <c r="M37" s="18"/>
      <c r="N37" s="18"/>
      <c r="O37" s="18"/>
      <c r="P37" s="51"/>
      <c r="Q37" s="51"/>
      <c r="R37" s="58"/>
    </row>
    <row r="38" spans="1:18" x14ac:dyDescent="0.25">
      <c r="K38" s="34" t="s">
        <v>72</v>
      </c>
      <c r="L38" s="34">
        <f>SUM(K13:K37)</f>
        <v>10840</v>
      </c>
    </row>
    <row r="39" spans="1:18" x14ac:dyDescent="0.25">
      <c r="A39" s="60" t="s">
        <v>68</v>
      </c>
      <c r="B39"/>
    </row>
    <row r="40" spans="1:18" x14ac:dyDescent="0.25">
      <c r="A40" t="s">
        <v>69</v>
      </c>
      <c r="B40"/>
      <c r="I40" s="104" t="s">
        <v>73</v>
      </c>
      <c r="J40" s="104"/>
      <c r="K40" s="104"/>
    </row>
    <row r="41" spans="1:18" x14ac:dyDescent="0.25">
      <c r="A41" s="24" t="s">
        <v>103</v>
      </c>
      <c r="B41"/>
      <c r="I41" s="105" t="s">
        <v>74</v>
      </c>
      <c r="J41" s="104"/>
      <c r="K41" s="104"/>
    </row>
    <row r="42" spans="1:18" x14ac:dyDescent="0.25">
      <c r="A42" s="24" t="s">
        <v>57</v>
      </c>
      <c r="B42"/>
      <c r="H42" s="24"/>
      <c r="I42" s="105" t="s">
        <v>77</v>
      </c>
      <c r="J42" s="104"/>
      <c r="K42" s="104"/>
    </row>
    <row r="43" spans="1:18" x14ac:dyDescent="0.25">
      <c r="A43" s="24" t="s">
        <v>111</v>
      </c>
      <c r="B43"/>
      <c r="J43" s="72"/>
    </row>
    <row r="44" spans="1:18" x14ac:dyDescent="0.25">
      <c r="A44" s="24" t="s">
        <v>110</v>
      </c>
      <c r="B44"/>
    </row>
    <row r="45" spans="1:18" x14ac:dyDescent="0.25">
      <c r="A45" s="1" t="s">
        <v>113</v>
      </c>
    </row>
    <row r="46" spans="1:18" x14ac:dyDescent="0.25">
      <c r="A46" s="24" t="s">
        <v>112</v>
      </c>
      <c r="B46"/>
    </row>
    <row r="61" spans="3:4" x14ac:dyDescent="0.25">
      <c r="C61" s="1"/>
      <c r="D61" s="1"/>
    </row>
    <row r="62" spans="3:4" x14ac:dyDescent="0.25">
      <c r="C62" s="1"/>
      <c r="D62" s="1"/>
    </row>
    <row r="63" spans="3:4" x14ac:dyDescent="0.25">
      <c r="C63" s="1"/>
      <c r="D63" s="1"/>
    </row>
    <row r="64" spans="3:4" x14ac:dyDescent="0.25">
      <c r="C64" s="1"/>
      <c r="D64" s="1"/>
    </row>
    <row r="65" spans="3:4" x14ac:dyDescent="0.25">
      <c r="C65" s="1"/>
      <c r="D65" s="1"/>
    </row>
    <row r="66" spans="3:4" x14ac:dyDescent="0.25">
      <c r="C66" s="1"/>
      <c r="D66" s="1"/>
    </row>
    <row r="67" spans="3:4" x14ac:dyDescent="0.25">
      <c r="C67" s="1"/>
      <c r="D67" s="1"/>
    </row>
    <row r="68" spans="3:4" x14ac:dyDescent="0.25">
      <c r="C68" s="1"/>
      <c r="D68" s="1"/>
    </row>
    <row r="69" spans="3:4" x14ac:dyDescent="0.25">
      <c r="C69" s="1"/>
      <c r="D69" s="1"/>
    </row>
  </sheetData>
  <pageMargins left="0.2" right="0.2" top="1.1000000000000001" bottom="0.25" header="0.3" footer="0.3"/>
  <pageSetup scale="66" orientation="landscape" r:id="rId1"/>
  <headerFooter>
    <oddHeader>&amp;C&amp;"-,Bold"Facilities &amp;&amp; Services
Capital Programs  
Contractor Purchased Furniture Inventory Form 
&amp;UNon-CDB Projects&amp;E
&amp;E11/30/15</oddHeader>
    <oddFooter xml:space="preserve">&amp;R&amp;7&amp;P of &amp;N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N64"/>
  <sheetViews>
    <sheetView showWhiteSpace="0" topLeftCell="A19" zoomScale="80" zoomScaleNormal="80" workbookViewId="0">
      <selection activeCell="L9" sqref="L9:L34"/>
    </sheetView>
  </sheetViews>
  <sheetFormatPr defaultRowHeight="15" x14ac:dyDescent="0.25"/>
  <cols>
    <col min="1" max="1" width="13.140625" style="1" customWidth="1"/>
    <col min="2" max="2" width="10.140625" style="1" customWidth="1"/>
    <col min="3" max="3" width="13.85546875" customWidth="1"/>
    <col min="4" max="4" width="17.140625" bestFit="1" customWidth="1"/>
    <col min="5" max="5" width="14.140625" customWidth="1"/>
    <col min="6" max="6" width="9.85546875" customWidth="1"/>
    <col min="7" max="7" width="16.5703125" customWidth="1"/>
    <col min="8" max="8" width="8.85546875" style="13" bestFit="1" customWidth="1"/>
    <col min="9" max="9" width="11.42578125" style="13" customWidth="1"/>
    <col min="10" max="10" width="15.42578125" style="13" customWidth="1"/>
    <col min="11" max="11" width="11.42578125" style="13" customWidth="1"/>
    <col min="12" max="12" width="11.5703125" customWidth="1"/>
    <col min="13" max="13" width="10.42578125" customWidth="1"/>
    <col min="14" max="14" width="12.85546875" customWidth="1"/>
  </cols>
  <sheetData>
    <row r="1" spans="1:14" x14ac:dyDescent="0.25">
      <c r="A1" s="20" t="s">
        <v>44</v>
      </c>
    </row>
    <row r="3" spans="1:14" x14ac:dyDescent="0.25">
      <c r="A3" s="28" t="s">
        <v>29</v>
      </c>
      <c r="B3" s="26" t="s">
        <v>31</v>
      </c>
      <c r="C3" s="3"/>
      <c r="D3" s="29" t="s">
        <v>38</v>
      </c>
      <c r="E3" s="3" t="s">
        <v>33</v>
      </c>
      <c r="F3" s="3"/>
      <c r="H3" s="29" t="s">
        <v>36</v>
      </c>
      <c r="I3" s="30">
        <v>42027</v>
      </c>
    </row>
    <row r="4" spans="1:14" x14ac:dyDescent="0.25">
      <c r="A4" s="20"/>
    </row>
    <row r="5" spans="1:14" x14ac:dyDescent="0.25">
      <c r="A5" s="28" t="s">
        <v>30</v>
      </c>
      <c r="B5" s="26" t="s">
        <v>32</v>
      </c>
      <c r="C5" s="3"/>
      <c r="D5" s="31" t="s">
        <v>45</v>
      </c>
      <c r="E5" s="3"/>
      <c r="F5" s="3"/>
      <c r="I5" s="33"/>
      <c r="J5" s="33"/>
    </row>
    <row r="6" spans="1:14" x14ac:dyDescent="0.25">
      <c r="A6" s="25"/>
      <c r="B6" s="26"/>
      <c r="C6" s="3"/>
      <c r="D6" s="3"/>
      <c r="E6" s="3"/>
      <c r="F6" s="3"/>
      <c r="G6" s="3"/>
      <c r="H6" s="27"/>
      <c r="I6" s="27"/>
      <c r="J6" s="27"/>
      <c r="K6" s="27"/>
      <c r="L6" s="3"/>
      <c r="M6" s="3"/>
    </row>
    <row r="7" spans="1:14" x14ac:dyDescent="0.25">
      <c r="A7" s="20"/>
    </row>
    <row r="8" spans="1:14" x14ac:dyDescent="0.25">
      <c r="A8" s="20" t="s">
        <v>46</v>
      </c>
      <c r="B8" s="20"/>
      <c r="C8" s="32"/>
      <c r="D8" s="32"/>
      <c r="J8" t="s">
        <v>51</v>
      </c>
    </row>
    <row r="9" spans="1:14" s="36" customFormat="1" ht="60" x14ac:dyDescent="0.25">
      <c r="A9" s="2" t="s">
        <v>5</v>
      </c>
      <c r="B9" s="2" t="s">
        <v>18</v>
      </c>
      <c r="C9" s="2" t="s">
        <v>48</v>
      </c>
      <c r="D9" s="2" t="s">
        <v>34</v>
      </c>
      <c r="E9" s="2" t="s">
        <v>0</v>
      </c>
      <c r="F9" s="2" t="s">
        <v>1</v>
      </c>
      <c r="G9" s="2" t="s">
        <v>3</v>
      </c>
      <c r="H9" s="2" t="s">
        <v>2</v>
      </c>
      <c r="I9" s="35" t="s">
        <v>4</v>
      </c>
      <c r="J9" s="35" t="s">
        <v>43</v>
      </c>
      <c r="K9" s="35" t="s">
        <v>6</v>
      </c>
      <c r="L9" s="37" t="s">
        <v>39</v>
      </c>
      <c r="M9" s="2" t="s">
        <v>40</v>
      </c>
      <c r="N9" s="2" t="s">
        <v>50</v>
      </c>
    </row>
    <row r="10" spans="1:14" x14ac:dyDescent="0.25">
      <c r="A10" s="4">
        <v>1</v>
      </c>
      <c r="B10" s="7" t="s">
        <v>19</v>
      </c>
      <c r="C10" t="s">
        <v>7</v>
      </c>
      <c r="D10" s="10" t="s">
        <v>7</v>
      </c>
      <c r="E10" s="10" t="s">
        <v>10</v>
      </c>
      <c r="F10" s="10" t="s">
        <v>28</v>
      </c>
      <c r="G10" t="s">
        <v>10</v>
      </c>
      <c r="H10" s="10" t="s">
        <v>13</v>
      </c>
      <c r="I10" s="21">
        <v>5</v>
      </c>
      <c r="J10" s="14">
        <v>100</v>
      </c>
      <c r="K10" s="15">
        <f>+I10*J10</f>
        <v>500</v>
      </c>
      <c r="L10" s="14" t="s">
        <v>41</v>
      </c>
      <c r="M10" s="10"/>
      <c r="N10" s="10"/>
    </row>
    <row r="11" spans="1:14" x14ac:dyDescent="0.25">
      <c r="A11" s="5">
        <v>1</v>
      </c>
      <c r="B11" s="8" t="s">
        <v>19</v>
      </c>
      <c r="C11" t="s">
        <v>7</v>
      </c>
      <c r="D11" s="11" t="s">
        <v>7</v>
      </c>
      <c r="E11" s="11" t="s">
        <v>11</v>
      </c>
      <c r="F11" s="11" t="s">
        <v>28</v>
      </c>
      <c r="G11" t="s">
        <v>11</v>
      </c>
      <c r="H11" s="11" t="s">
        <v>14</v>
      </c>
      <c r="I11" s="21">
        <v>2</v>
      </c>
      <c r="J11" s="16">
        <v>50</v>
      </c>
      <c r="K11" s="17">
        <f t="shared" ref="K11:K14" si="0">+I11*J11</f>
        <v>100</v>
      </c>
      <c r="L11" s="16" t="s">
        <v>41</v>
      </c>
      <c r="M11" s="11"/>
      <c r="N11" s="11"/>
    </row>
    <row r="12" spans="1:14" x14ac:dyDescent="0.25">
      <c r="A12" s="5">
        <v>1</v>
      </c>
      <c r="B12" s="8" t="s">
        <v>19</v>
      </c>
      <c r="C12" t="s">
        <v>8</v>
      </c>
      <c r="D12" s="11" t="s">
        <v>8</v>
      </c>
      <c r="E12" s="11" t="s">
        <v>11</v>
      </c>
      <c r="F12" s="11" t="s">
        <v>28</v>
      </c>
      <c r="G12" t="s">
        <v>11</v>
      </c>
      <c r="H12" s="11" t="s">
        <v>15</v>
      </c>
      <c r="I12" s="21">
        <v>100</v>
      </c>
      <c r="J12" s="16">
        <v>0.5</v>
      </c>
      <c r="K12" s="17">
        <f t="shared" si="0"/>
        <v>50</v>
      </c>
      <c r="L12" s="16" t="s">
        <v>41</v>
      </c>
      <c r="M12" s="11"/>
      <c r="N12" s="11"/>
    </row>
    <row r="13" spans="1:14" x14ac:dyDescent="0.25">
      <c r="A13" s="5">
        <v>1</v>
      </c>
      <c r="B13" s="8" t="s">
        <v>19</v>
      </c>
      <c r="C13" t="s">
        <v>8</v>
      </c>
      <c r="D13" s="11" t="s">
        <v>8</v>
      </c>
      <c r="E13" s="11" t="s">
        <v>12</v>
      </c>
      <c r="F13" s="11" t="s">
        <v>28</v>
      </c>
      <c r="G13" t="s">
        <v>12</v>
      </c>
      <c r="H13" s="11" t="s">
        <v>16</v>
      </c>
      <c r="I13" s="21">
        <v>4</v>
      </c>
      <c r="J13" s="16">
        <v>250</v>
      </c>
      <c r="K13" s="17">
        <f t="shared" si="0"/>
        <v>1000</v>
      </c>
      <c r="L13" s="16" t="s">
        <v>41</v>
      </c>
      <c r="M13" s="11"/>
      <c r="N13" s="11"/>
    </row>
    <row r="14" spans="1:14" x14ac:dyDescent="0.25">
      <c r="A14" s="6">
        <v>1</v>
      </c>
      <c r="B14" s="9" t="s">
        <v>19</v>
      </c>
      <c r="C14" s="3" t="s">
        <v>9</v>
      </c>
      <c r="D14" s="12" t="s">
        <v>9</v>
      </c>
      <c r="E14" s="12" t="s">
        <v>11</v>
      </c>
      <c r="F14" s="12" t="s">
        <v>28</v>
      </c>
      <c r="G14" s="3" t="s">
        <v>11</v>
      </c>
      <c r="H14" s="12" t="s">
        <v>17</v>
      </c>
      <c r="I14" s="22">
        <v>6</v>
      </c>
      <c r="J14" s="18">
        <v>100</v>
      </c>
      <c r="K14" s="19">
        <f t="shared" si="0"/>
        <v>600</v>
      </c>
      <c r="L14" s="18" t="s">
        <v>41</v>
      </c>
      <c r="M14" s="12"/>
      <c r="N14" s="12"/>
    </row>
    <row r="15" spans="1:14" x14ac:dyDescent="0.25">
      <c r="A15" s="4">
        <v>2</v>
      </c>
      <c r="B15" s="7" t="s">
        <v>19</v>
      </c>
      <c r="C15" t="s">
        <v>7</v>
      </c>
      <c r="D15" s="11" t="s">
        <v>7</v>
      </c>
      <c r="E15" s="10" t="s">
        <v>10</v>
      </c>
      <c r="F15" s="10" t="s">
        <v>28</v>
      </c>
      <c r="G15" t="s">
        <v>10</v>
      </c>
      <c r="H15" s="10" t="s">
        <v>13</v>
      </c>
      <c r="I15" s="21">
        <v>5</v>
      </c>
      <c r="J15" s="14">
        <v>100</v>
      </c>
      <c r="K15" s="15">
        <f>+I15*J15</f>
        <v>500</v>
      </c>
      <c r="L15" s="14" t="s">
        <v>42</v>
      </c>
      <c r="M15" s="10"/>
      <c r="N15" s="10"/>
    </row>
    <row r="16" spans="1:14" x14ac:dyDescent="0.25">
      <c r="A16" s="5">
        <v>2</v>
      </c>
      <c r="B16" s="8" t="s">
        <v>19</v>
      </c>
      <c r="C16" t="s">
        <v>7</v>
      </c>
      <c r="D16" s="11" t="s">
        <v>7</v>
      </c>
      <c r="E16" s="11" t="s">
        <v>11</v>
      </c>
      <c r="F16" s="11" t="s">
        <v>28</v>
      </c>
      <c r="G16" t="s">
        <v>11</v>
      </c>
      <c r="H16" s="11" t="s">
        <v>14</v>
      </c>
      <c r="I16" s="21">
        <v>2</v>
      </c>
      <c r="J16" s="16">
        <v>50</v>
      </c>
      <c r="K16" s="17">
        <f t="shared" ref="K16:K19" si="1">+I16*J16</f>
        <v>100</v>
      </c>
      <c r="L16" s="16" t="s">
        <v>42</v>
      </c>
      <c r="M16" s="11"/>
      <c r="N16" s="11"/>
    </row>
    <row r="17" spans="1:14" x14ac:dyDescent="0.25">
      <c r="A17" s="5">
        <v>2</v>
      </c>
      <c r="B17" s="8" t="s">
        <v>19</v>
      </c>
      <c r="C17" t="s">
        <v>8</v>
      </c>
      <c r="D17" s="11" t="s">
        <v>8</v>
      </c>
      <c r="E17" s="11" t="s">
        <v>11</v>
      </c>
      <c r="F17" s="11" t="s">
        <v>28</v>
      </c>
      <c r="G17" t="s">
        <v>11</v>
      </c>
      <c r="H17" s="11" t="s">
        <v>15</v>
      </c>
      <c r="I17" s="21">
        <v>100</v>
      </c>
      <c r="J17" s="16">
        <v>0.5</v>
      </c>
      <c r="K17" s="17">
        <f t="shared" si="1"/>
        <v>50</v>
      </c>
      <c r="L17" s="16" t="s">
        <v>42</v>
      </c>
      <c r="M17" s="11"/>
      <c r="N17" s="11"/>
    </row>
    <row r="18" spans="1:14" x14ac:dyDescent="0.25">
      <c r="A18" s="5">
        <v>2</v>
      </c>
      <c r="B18" s="8" t="s">
        <v>19</v>
      </c>
      <c r="C18" t="s">
        <v>8</v>
      </c>
      <c r="D18" s="11" t="s">
        <v>8</v>
      </c>
      <c r="E18" s="11" t="s">
        <v>12</v>
      </c>
      <c r="F18" s="11" t="s">
        <v>28</v>
      </c>
      <c r="G18" t="s">
        <v>12</v>
      </c>
      <c r="H18" s="11" t="s">
        <v>16</v>
      </c>
      <c r="I18" s="21">
        <v>8</v>
      </c>
      <c r="J18" s="16">
        <v>250</v>
      </c>
      <c r="K18" s="17">
        <f t="shared" si="1"/>
        <v>2000</v>
      </c>
      <c r="L18" s="16" t="s">
        <v>42</v>
      </c>
      <c r="M18" s="11"/>
      <c r="N18" s="11"/>
    </row>
    <row r="19" spans="1:14" x14ac:dyDescent="0.25">
      <c r="A19" s="6">
        <v>2</v>
      </c>
      <c r="B19" s="9" t="s">
        <v>19</v>
      </c>
      <c r="C19" s="3" t="s">
        <v>9</v>
      </c>
      <c r="D19" s="12" t="s">
        <v>9</v>
      </c>
      <c r="E19" s="12" t="s">
        <v>11</v>
      </c>
      <c r="F19" s="12" t="s">
        <v>28</v>
      </c>
      <c r="G19" s="3" t="s">
        <v>11</v>
      </c>
      <c r="H19" s="12" t="s">
        <v>17</v>
      </c>
      <c r="I19" s="22">
        <v>6</v>
      </c>
      <c r="J19" s="18">
        <v>100</v>
      </c>
      <c r="K19" s="19">
        <f t="shared" si="1"/>
        <v>600</v>
      </c>
      <c r="L19" s="18" t="s">
        <v>42</v>
      </c>
      <c r="M19" s="12"/>
      <c r="N19" s="12"/>
    </row>
    <row r="20" spans="1:14" x14ac:dyDescent="0.25">
      <c r="A20" s="4"/>
      <c r="B20" s="7"/>
      <c r="D20" s="11"/>
      <c r="E20" s="10"/>
      <c r="F20" s="10"/>
      <c r="H20" s="10"/>
      <c r="I20" s="21">
        <v>0</v>
      </c>
      <c r="J20" s="14"/>
      <c r="K20" s="15">
        <f>+I20*J20</f>
        <v>0</v>
      </c>
      <c r="L20" s="14"/>
      <c r="M20" s="10"/>
      <c r="N20" s="10"/>
    </row>
    <row r="21" spans="1:14" x14ac:dyDescent="0.25">
      <c r="A21" s="5"/>
      <c r="B21" s="8"/>
      <c r="D21" s="11"/>
      <c r="E21" s="11"/>
      <c r="F21" s="11"/>
      <c r="H21" s="11"/>
      <c r="I21" s="21">
        <v>0</v>
      </c>
      <c r="J21" s="16"/>
      <c r="K21" s="17">
        <f t="shared" ref="K21:K34" si="2">+I21*J21</f>
        <v>0</v>
      </c>
      <c r="L21" s="16"/>
      <c r="M21" s="11"/>
      <c r="N21" s="11"/>
    </row>
    <row r="22" spans="1:14" x14ac:dyDescent="0.25">
      <c r="A22" s="5"/>
      <c r="B22" s="8"/>
      <c r="D22" s="11"/>
      <c r="E22" s="11"/>
      <c r="F22" s="11"/>
      <c r="H22" s="11"/>
      <c r="I22" s="21">
        <v>0</v>
      </c>
      <c r="J22" s="16"/>
      <c r="K22" s="17">
        <f t="shared" ref="K22:K31" si="3">+I22*J22</f>
        <v>0</v>
      </c>
      <c r="L22" s="16"/>
      <c r="M22" s="11"/>
      <c r="N22" s="11"/>
    </row>
    <row r="23" spans="1:14" x14ac:dyDescent="0.25">
      <c r="A23" s="5"/>
      <c r="B23" s="8"/>
      <c r="D23" s="11"/>
      <c r="E23" s="11"/>
      <c r="F23" s="11"/>
      <c r="H23" s="11"/>
      <c r="I23" s="21">
        <v>0</v>
      </c>
      <c r="J23" s="16"/>
      <c r="K23" s="17">
        <f t="shared" si="3"/>
        <v>0</v>
      </c>
      <c r="L23" s="16"/>
      <c r="M23" s="11"/>
      <c r="N23" s="11"/>
    </row>
    <row r="24" spans="1:14" x14ac:dyDescent="0.25">
      <c r="A24" s="5"/>
      <c r="B24" s="8"/>
      <c r="D24" s="11"/>
      <c r="E24" s="11"/>
      <c r="F24" s="11"/>
      <c r="H24" s="11"/>
      <c r="I24" s="21">
        <v>0</v>
      </c>
      <c r="J24" s="16"/>
      <c r="K24" s="17">
        <f t="shared" si="3"/>
        <v>0</v>
      </c>
      <c r="L24" s="16"/>
      <c r="M24" s="11"/>
      <c r="N24" s="11"/>
    </row>
    <row r="25" spans="1:14" x14ac:dyDescent="0.25">
      <c r="A25" s="5"/>
      <c r="B25" s="8"/>
      <c r="D25" s="11"/>
      <c r="E25" s="11"/>
      <c r="F25" s="11"/>
      <c r="H25" s="11"/>
      <c r="I25" s="21">
        <v>0</v>
      </c>
      <c r="J25" s="16"/>
      <c r="K25" s="17">
        <f t="shared" si="3"/>
        <v>0</v>
      </c>
      <c r="L25" s="16"/>
      <c r="M25" s="11"/>
      <c r="N25" s="11"/>
    </row>
    <row r="26" spans="1:14" x14ac:dyDescent="0.25">
      <c r="A26" s="5"/>
      <c r="B26" s="8"/>
      <c r="D26" s="11"/>
      <c r="E26" s="11"/>
      <c r="F26" s="11"/>
      <c r="H26" s="11"/>
      <c r="I26" s="21">
        <v>0</v>
      </c>
      <c r="J26" s="16"/>
      <c r="K26" s="17">
        <f t="shared" si="3"/>
        <v>0</v>
      </c>
      <c r="L26" s="16"/>
      <c r="M26" s="11"/>
      <c r="N26" s="11"/>
    </row>
    <row r="27" spans="1:14" x14ac:dyDescent="0.25">
      <c r="A27" s="5"/>
      <c r="B27" s="8"/>
      <c r="D27" s="11"/>
      <c r="E27" s="11"/>
      <c r="F27" s="11"/>
      <c r="H27" s="11"/>
      <c r="I27" s="21">
        <v>0</v>
      </c>
      <c r="J27" s="16"/>
      <c r="K27" s="17">
        <f t="shared" si="3"/>
        <v>0</v>
      </c>
      <c r="L27" s="16"/>
      <c r="M27" s="11"/>
      <c r="N27" s="11"/>
    </row>
    <row r="28" spans="1:14" x14ac:dyDescent="0.25">
      <c r="A28" s="5"/>
      <c r="B28" s="8"/>
      <c r="D28" s="11"/>
      <c r="E28" s="11"/>
      <c r="F28" s="11"/>
      <c r="H28" s="11"/>
      <c r="I28" s="21">
        <v>0</v>
      </c>
      <c r="J28" s="16"/>
      <c r="K28" s="17">
        <f t="shared" si="3"/>
        <v>0</v>
      </c>
      <c r="L28" s="16"/>
      <c r="M28" s="11"/>
      <c r="N28" s="11"/>
    </row>
    <row r="29" spans="1:14" x14ac:dyDescent="0.25">
      <c r="A29" s="5"/>
      <c r="B29" s="8"/>
      <c r="D29" s="11"/>
      <c r="E29" s="11"/>
      <c r="F29" s="11"/>
      <c r="H29" s="11"/>
      <c r="I29" s="21">
        <v>0</v>
      </c>
      <c r="J29" s="16"/>
      <c r="K29" s="17">
        <f t="shared" si="3"/>
        <v>0</v>
      </c>
      <c r="L29" s="16"/>
      <c r="M29" s="11"/>
      <c r="N29" s="11"/>
    </row>
    <row r="30" spans="1:14" x14ac:dyDescent="0.25">
      <c r="A30" s="5"/>
      <c r="B30" s="8"/>
      <c r="D30" s="11"/>
      <c r="E30" s="11"/>
      <c r="F30" s="11"/>
      <c r="H30" s="11"/>
      <c r="I30" s="21">
        <v>0</v>
      </c>
      <c r="J30" s="16"/>
      <c r="K30" s="17">
        <f t="shared" si="3"/>
        <v>0</v>
      </c>
      <c r="L30" s="16"/>
      <c r="M30" s="11"/>
      <c r="N30" s="11"/>
    </row>
    <row r="31" spans="1:14" x14ac:dyDescent="0.25">
      <c r="A31" s="5"/>
      <c r="B31" s="8"/>
      <c r="D31" s="11"/>
      <c r="E31" s="11"/>
      <c r="F31" s="11"/>
      <c r="H31" s="11"/>
      <c r="I31" s="21">
        <v>0</v>
      </c>
      <c r="J31" s="16"/>
      <c r="K31" s="17">
        <f t="shared" si="3"/>
        <v>0</v>
      </c>
      <c r="L31" s="16"/>
      <c r="M31" s="11"/>
      <c r="N31" s="11"/>
    </row>
    <row r="32" spans="1:14" x14ac:dyDescent="0.25">
      <c r="A32" s="5"/>
      <c r="B32" s="8"/>
      <c r="D32" s="11"/>
      <c r="E32" s="11"/>
      <c r="F32" s="11"/>
      <c r="H32" s="11"/>
      <c r="I32" s="21">
        <v>0</v>
      </c>
      <c r="J32" s="16"/>
      <c r="K32" s="17">
        <v>0</v>
      </c>
      <c r="L32" s="16"/>
      <c r="M32" s="11"/>
      <c r="N32" s="11"/>
    </row>
    <row r="33" spans="1:14" x14ac:dyDescent="0.25">
      <c r="A33" s="5"/>
      <c r="B33" s="8"/>
      <c r="D33" s="11"/>
      <c r="E33" s="11"/>
      <c r="F33" s="11"/>
      <c r="H33" s="11"/>
      <c r="I33" s="21">
        <v>0</v>
      </c>
      <c r="J33" s="16"/>
      <c r="K33" s="17">
        <f t="shared" si="2"/>
        <v>0</v>
      </c>
      <c r="L33" s="16"/>
      <c r="M33" s="11"/>
      <c r="N33" s="11"/>
    </row>
    <row r="34" spans="1:14" x14ac:dyDescent="0.25">
      <c r="A34" s="6"/>
      <c r="B34" s="9"/>
      <c r="C34" s="3"/>
      <c r="D34" s="12"/>
      <c r="E34" s="12"/>
      <c r="F34" s="12"/>
      <c r="G34" s="3"/>
      <c r="H34" s="12"/>
      <c r="I34" s="22">
        <v>0</v>
      </c>
      <c r="J34" s="18"/>
      <c r="K34" s="19">
        <f t="shared" si="2"/>
        <v>0</v>
      </c>
      <c r="L34" s="18"/>
      <c r="M34" s="12"/>
      <c r="N34" s="12"/>
    </row>
    <row r="36" spans="1:14" x14ac:dyDescent="0.25">
      <c r="J36" s="34" t="s">
        <v>47</v>
      </c>
      <c r="K36" s="13">
        <f>SUM(K10:K34)</f>
        <v>5500</v>
      </c>
    </row>
    <row r="41" spans="1:14" x14ac:dyDescent="0.25">
      <c r="G41" s="24"/>
    </row>
    <row r="50" spans="2:3" x14ac:dyDescent="0.25">
      <c r="B50" s="23" t="s">
        <v>26</v>
      </c>
    </row>
    <row r="51" spans="2:3" x14ac:dyDescent="0.25">
      <c r="B51" t="s">
        <v>27</v>
      </c>
    </row>
    <row r="52" spans="2:3" x14ac:dyDescent="0.25">
      <c r="B52" s="24" t="s">
        <v>37</v>
      </c>
    </row>
    <row r="53" spans="2:3" x14ac:dyDescent="0.25">
      <c r="B53" s="24" t="s">
        <v>49</v>
      </c>
    </row>
    <row r="56" spans="2:3" x14ac:dyDescent="0.25">
      <c r="B56" s="1" t="s">
        <v>21</v>
      </c>
      <c r="C56" s="1"/>
    </row>
    <row r="57" spans="2:3" x14ac:dyDescent="0.25">
      <c r="C57" s="1" t="s">
        <v>20</v>
      </c>
    </row>
    <row r="58" spans="2:3" x14ac:dyDescent="0.25">
      <c r="C58" s="1" t="s">
        <v>22</v>
      </c>
    </row>
    <row r="59" spans="2:3" x14ac:dyDescent="0.25">
      <c r="C59" s="1" t="s">
        <v>23</v>
      </c>
    </row>
    <row r="60" spans="2:3" x14ac:dyDescent="0.25">
      <c r="C60" s="1" t="s">
        <v>25</v>
      </c>
    </row>
    <row r="61" spans="2:3" x14ac:dyDescent="0.25">
      <c r="C61" s="1" t="s">
        <v>24</v>
      </c>
    </row>
    <row r="62" spans="2:3" x14ac:dyDescent="0.25">
      <c r="C62" s="1"/>
    </row>
    <row r="63" spans="2:3" x14ac:dyDescent="0.25">
      <c r="B63" s="1" t="s">
        <v>35</v>
      </c>
      <c r="C63" s="1"/>
    </row>
    <row r="64" spans="2:3" x14ac:dyDescent="0.25">
      <c r="C64" s="1"/>
    </row>
  </sheetData>
  <pageMargins left="0.2" right="0.2" top="1.1000000000000001" bottom="0.75" header="0.3" footer="0.3"/>
  <pageSetup scale="77" fitToHeight="0" orientation="landscape" r:id="rId1"/>
  <headerFooter>
    <oddHeader>&amp;C&amp;"-,Bold"Facilities &amp;&amp; Services
Capital Programs  
&amp;UProposed&amp;U Contractor Purchased Furniture Inventory Form&amp;E
&amp;E4/7/15</oddHeader>
    <oddFooter xml:space="preserve">&amp;R&amp;7&amp;P of &amp;N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V74"/>
  <sheetViews>
    <sheetView showGridLines="0" tabSelected="1" view="pageBreakPreview" zoomScale="83" zoomScaleNormal="85" zoomScaleSheetLayoutView="83" zoomScalePageLayoutView="90" workbookViewId="0">
      <selection activeCell="A7" sqref="A7"/>
    </sheetView>
  </sheetViews>
  <sheetFormatPr defaultRowHeight="15.75" x14ac:dyDescent="0.25"/>
  <cols>
    <col min="1" max="1" width="19.42578125" style="227" customWidth="1"/>
    <col min="2" max="2" width="35.140625" style="227" customWidth="1"/>
    <col min="3" max="3" width="35.140625" style="202" customWidth="1"/>
    <col min="4" max="4" width="12.85546875" style="228" customWidth="1"/>
    <col min="5" max="5" width="16" style="202" customWidth="1"/>
    <col min="6" max="6" width="20.140625" style="271" customWidth="1"/>
    <col min="7" max="7" width="20.140625" style="227" customWidth="1"/>
    <col min="8" max="8" width="14" style="202" customWidth="1"/>
    <col min="9" max="9" width="14" style="295" customWidth="1"/>
    <col min="10" max="10" width="10" style="295" customWidth="1"/>
    <col min="11" max="11" width="14" style="295" customWidth="1"/>
    <col min="12" max="12" width="10.140625" style="295" customWidth="1"/>
    <col min="13" max="13" width="14.140625" style="202" customWidth="1"/>
    <col min="14" max="14" width="9.5703125" style="202" customWidth="1"/>
    <col min="15" max="15" width="25.140625" style="270" customWidth="1"/>
    <col min="16" max="17" width="20" style="270" customWidth="1"/>
    <col min="18" max="18" width="19" style="240" customWidth="1"/>
    <col min="19" max="19" width="10.85546875" style="202" customWidth="1"/>
    <col min="20" max="16384" width="9.140625" style="202"/>
  </cols>
  <sheetData>
    <row r="1" spans="1:22" x14ac:dyDescent="0.25">
      <c r="A1" s="383" t="s">
        <v>176</v>
      </c>
      <c r="B1" s="383"/>
      <c r="C1" s="383"/>
      <c r="D1" s="383"/>
      <c r="E1" s="383"/>
      <c r="F1" s="383"/>
      <c r="G1" s="383"/>
      <c r="H1" s="383"/>
      <c r="I1" s="383"/>
      <c r="J1" s="383"/>
      <c r="K1" s="383"/>
      <c r="L1" s="383"/>
      <c r="M1" s="383"/>
      <c r="N1" s="383"/>
      <c r="O1" s="383"/>
      <c r="P1" s="383"/>
      <c r="Q1" s="383"/>
    </row>
    <row r="2" spans="1:22" x14ac:dyDescent="0.25">
      <c r="A2" s="383" t="s">
        <v>177</v>
      </c>
      <c r="B2" s="383"/>
      <c r="C2" s="383"/>
      <c r="D2" s="383"/>
      <c r="E2" s="383"/>
      <c r="F2" s="383"/>
      <c r="G2" s="383"/>
      <c r="H2" s="383"/>
      <c r="I2" s="383"/>
      <c r="J2" s="383"/>
      <c r="K2" s="383"/>
      <c r="L2" s="383"/>
      <c r="M2" s="383"/>
      <c r="N2" s="383"/>
      <c r="O2" s="383"/>
      <c r="P2" s="383"/>
      <c r="Q2" s="383"/>
    </row>
    <row r="3" spans="1:22" x14ac:dyDescent="0.25">
      <c r="A3" s="383" t="s">
        <v>178</v>
      </c>
      <c r="B3" s="383"/>
      <c r="C3" s="383"/>
      <c r="D3" s="383"/>
      <c r="E3" s="383"/>
      <c r="F3" s="383"/>
      <c r="G3" s="383"/>
      <c r="H3" s="383"/>
      <c r="I3" s="383"/>
      <c r="J3" s="383"/>
      <c r="K3" s="383"/>
      <c r="L3" s="383"/>
      <c r="M3" s="383"/>
      <c r="N3" s="383"/>
      <c r="O3" s="383"/>
      <c r="P3" s="383"/>
      <c r="Q3" s="383"/>
    </row>
    <row r="4" spans="1:22" x14ac:dyDescent="0.25">
      <c r="A4" s="383" t="s">
        <v>180</v>
      </c>
      <c r="B4" s="383"/>
      <c r="C4" s="383"/>
      <c r="D4" s="383"/>
      <c r="E4" s="383"/>
      <c r="F4" s="383"/>
      <c r="G4" s="383"/>
      <c r="H4" s="383"/>
      <c r="I4" s="383"/>
      <c r="J4" s="383"/>
      <c r="K4" s="383"/>
      <c r="L4" s="383"/>
      <c r="M4" s="383"/>
      <c r="N4" s="383"/>
      <c r="O4" s="383"/>
      <c r="P4" s="383"/>
      <c r="Q4" s="383"/>
    </row>
    <row r="5" spans="1:22" x14ac:dyDescent="0.25">
      <c r="A5" s="195"/>
      <c r="B5" s="196"/>
      <c r="C5" s="197"/>
      <c r="D5" s="198"/>
      <c r="E5" s="197"/>
      <c r="F5" s="199"/>
      <c r="G5" s="196"/>
      <c r="H5" s="197"/>
      <c r="I5" s="200"/>
      <c r="J5" s="200"/>
      <c r="K5" s="200"/>
      <c r="L5" s="200"/>
      <c r="M5" s="197"/>
      <c r="N5" s="197"/>
      <c r="O5" s="407"/>
      <c r="P5" s="407"/>
      <c r="Q5" s="201"/>
      <c r="R5" s="202"/>
    </row>
    <row r="6" spans="1:22" x14ac:dyDescent="0.25">
      <c r="A6" s="203"/>
      <c r="B6" s="410"/>
      <c r="C6" s="402"/>
      <c r="D6" s="411"/>
      <c r="E6" s="402"/>
      <c r="F6" s="412"/>
      <c r="G6" s="410"/>
      <c r="H6" s="402"/>
      <c r="I6" s="208"/>
      <c r="J6" s="208"/>
      <c r="K6" s="208"/>
      <c r="L6" s="208"/>
      <c r="M6" s="402"/>
      <c r="N6" s="402"/>
      <c r="O6" s="400"/>
      <c r="P6" s="400"/>
      <c r="Q6" s="209"/>
      <c r="R6" s="202"/>
    </row>
    <row r="7" spans="1:22" x14ac:dyDescent="0.25">
      <c r="A7" s="210" t="s">
        <v>29</v>
      </c>
      <c r="B7" s="410"/>
      <c r="C7" s="211"/>
      <c r="D7" s="212"/>
      <c r="E7" s="402"/>
      <c r="F7" s="413" t="s">
        <v>38</v>
      </c>
      <c r="G7" s="410"/>
      <c r="H7" s="211"/>
      <c r="I7" s="212"/>
      <c r="J7" s="414"/>
      <c r="K7" s="415" t="s">
        <v>150</v>
      </c>
      <c r="L7" s="208"/>
      <c r="M7" s="401"/>
      <c r="N7" s="401"/>
      <c r="O7" s="408"/>
      <c r="P7" s="401"/>
      <c r="Q7" s="416"/>
      <c r="R7" s="202"/>
    </row>
    <row r="8" spans="1:22" x14ac:dyDescent="0.25">
      <c r="A8" s="219"/>
      <c r="B8" s="410"/>
      <c r="C8" s="402"/>
      <c r="D8" s="411"/>
      <c r="E8" s="402"/>
      <c r="F8" s="412"/>
      <c r="G8" s="410"/>
      <c r="H8" s="402"/>
      <c r="I8" s="402"/>
      <c r="J8" s="220"/>
      <c r="K8" s="208"/>
      <c r="L8" s="208"/>
      <c r="M8" s="402"/>
      <c r="N8" s="402"/>
      <c r="O8" s="402"/>
      <c r="P8" s="402"/>
      <c r="Q8" s="221"/>
      <c r="R8" s="202"/>
    </row>
    <row r="9" spans="1:22" x14ac:dyDescent="0.25">
      <c r="A9" s="210" t="s">
        <v>105</v>
      </c>
      <c r="B9" s="410"/>
      <c r="C9" s="211"/>
      <c r="D9" s="212"/>
      <c r="E9" s="402"/>
      <c r="F9" s="222" t="s">
        <v>104</v>
      </c>
      <c r="G9" s="410"/>
      <c r="H9" s="212"/>
      <c r="I9" s="212"/>
      <c r="J9" s="223"/>
      <c r="K9" s="415" t="s">
        <v>151</v>
      </c>
      <c r="L9" s="402"/>
      <c r="M9" s="402"/>
      <c r="N9" s="402"/>
      <c r="O9" s="225"/>
      <c r="P9" s="208"/>
      <c r="Q9" s="417"/>
      <c r="R9" s="202"/>
    </row>
    <row r="10" spans="1:22" x14ac:dyDescent="0.25">
      <c r="A10" s="219"/>
      <c r="B10" s="410"/>
      <c r="C10" s="402"/>
      <c r="D10" s="411"/>
      <c r="E10" s="402"/>
      <c r="F10" s="412"/>
      <c r="G10" s="410"/>
      <c r="H10" s="402"/>
      <c r="I10" s="208"/>
      <c r="J10" s="208"/>
      <c r="K10" s="208"/>
      <c r="L10" s="208"/>
      <c r="M10" s="402"/>
      <c r="N10" s="402"/>
      <c r="O10" s="400"/>
      <c r="P10" s="400"/>
      <c r="Q10" s="209"/>
      <c r="R10" s="202"/>
    </row>
    <row r="11" spans="1:22" ht="18" x14ac:dyDescent="0.25">
      <c r="A11" s="210" t="s">
        <v>97</v>
      </c>
      <c r="B11" s="410"/>
      <c r="C11" s="211"/>
      <c r="D11" s="212"/>
      <c r="E11" s="411"/>
      <c r="F11" s="415" t="s">
        <v>199</v>
      </c>
      <c r="G11" s="402"/>
      <c r="H11" s="212"/>
      <c r="I11" s="225"/>
      <c r="J11" s="414"/>
      <c r="K11" s="402"/>
      <c r="L11" s="402"/>
      <c r="M11" s="402"/>
      <c r="N11" s="402"/>
      <c r="O11" s="400"/>
      <c r="P11" s="400"/>
      <c r="Q11" s="209"/>
      <c r="R11" s="226"/>
      <c r="S11" s="227"/>
      <c r="T11" s="227"/>
      <c r="V11" s="228"/>
    </row>
    <row r="12" spans="1:22" x14ac:dyDescent="0.25">
      <c r="A12" s="229"/>
      <c r="B12" s="211"/>
      <c r="C12" s="212"/>
      <c r="D12" s="230"/>
      <c r="E12" s="212"/>
      <c r="F12" s="231"/>
      <c r="G12" s="211"/>
      <c r="H12" s="212"/>
      <c r="I12" s="225"/>
      <c r="J12" s="225"/>
      <c r="K12" s="225"/>
      <c r="L12" s="225"/>
      <c r="M12" s="212"/>
      <c r="N12" s="212"/>
      <c r="O12" s="409"/>
      <c r="P12" s="409"/>
      <c r="Q12" s="232"/>
      <c r="R12" s="202"/>
    </row>
    <row r="13" spans="1:22" x14ac:dyDescent="0.25">
      <c r="A13" s="233"/>
      <c r="B13" s="234"/>
      <c r="C13" s="235"/>
      <c r="D13" s="236"/>
      <c r="E13" s="235"/>
      <c r="F13" s="237"/>
      <c r="G13" s="234"/>
      <c r="H13" s="235"/>
      <c r="I13" s="238"/>
      <c r="J13" s="238"/>
      <c r="K13" s="238"/>
      <c r="L13" s="238"/>
      <c r="M13" s="235"/>
      <c r="N13" s="235"/>
      <c r="O13" s="239"/>
      <c r="P13" s="239"/>
      <c r="Q13" s="239"/>
      <c r="S13" s="241"/>
      <c r="V13" s="242"/>
    </row>
    <row r="14" spans="1:22" ht="31.5" customHeight="1" x14ac:dyDescent="0.25">
      <c r="A14" s="384" t="s">
        <v>204</v>
      </c>
      <c r="B14" s="385"/>
      <c r="C14" s="385"/>
      <c r="D14" s="385"/>
      <c r="E14" s="386"/>
      <c r="F14" s="387" t="s">
        <v>205</v>
      </c>
      <c r="G14" s="388"/>
      <c r="H14" s="389"/>
      <c r="I14" s="384" t="s">
        <v>206</v>
      </c>
      <c r="J14" s="385"/>
      <c r="K14" s="385"/>
      <c r="L14" s="386"/>
      <c r="M14" s="384" t="s">
        <v>207</v>
      </c>
      <c r="N14" s="385"/>
      <c r="O14" s="385"/>
      <c r="P14" s="385"/>
      <c r="Q14" s="386"/>
      <c r="R14" s="202"/>
    </row>
    <row r="15" spans="1:22" ht="18" x14ac:dyDescent="0.25">
      <c r="A15" s="306" t="s">
        <v>174</v>
      </c>
      <c r="B15" s="307"/>
      <c r="C15" s="307"/>
      <c r="D15" s="308"/>
      <c r="E15" s="309"/>
      <c r="F15" s="310"/>
      <c r="G15" s="311"/>
      <c r="H15" s="306"/>
      <c r="I15" s="308"/>
      <c r="J15" s="308"/>
      <c r="K15" s="308"/>
      <c r="L15" s="308"/>
      <c r="M15" s="418"/>
      <c r="N15" s="418"/>
      <c r="O15" s="403"/>
      <c r="P15" s="403"/>
      <c r="Q15" s="403"/>
      <c r="R15" s="305" t="s">
        <v>190</v>
      </c>
    </row>
    <row r="16" spans="1:22" s="247" customFormat="1" ht="49.5" x14ac:dyDescent="0.25">
      <c r="A16" s="312" t="s">
        <v>153</v>
      </c>
      <c r="B16" s="313" t="s">
        <v>182</v>
      </c>
      <c r="C16" s="314" t="s">
        <v>183</v>
      </c>
      <c r="D16" s="315" t="s">
        <v>4</v>
      </c>
      <c r="E16" s="316" t="s">
        <v>188</v>
      </c>
      <c r="F16" s="343" t="s">
        <v>189</v>
      </c>
      <c r="G16" s="343" t="s">
        <v>194</v>
      </c>
      <c r="H16" s="344" t="s">
        <v>162</v>
      </c>
      <c r="I16" s="369" t="s">
        <v>34</v>
      </c>
      <c r="J16" s="370"/>
      <c r="K16" s="369" t="s">
        <v>106</v>
      </c>
      <c r="L16" s="370"/>
      <c r="M16" s="369" t="s">
        <v>195</v>
      </c>
      <c r="N16" s="370"/>
      <c r="O16" s="314" t="s">
        <v>200</v>
      </c>
      <c r="P16" s="359" t="s">
        <v>212</v>
      </c>
      <c r="Q16" s="359" t="s">
        <v>213</v>
      </c>
      <c r="R16" s="247" t="s">
        <v>186</v>
      </c>
    </row>
    <row r="17" spans="1:18" x14ac:dyDescent="0.25">
      <c r="A17" s="317"/>
      <c r="B17" s="318"/>
      <c r="C17" s="319"/>
      <c r="D17" s="297">
        <v>0</v>
      </c>
      <c r="E17" s="320">
        <v>0</v>
      </c>
      <c r="F17" s="345">
        <f t="shared" ref="F17:F35" si="0">+D17*E17</f>
        <v>0</v>
      </c>
      <c r="G17" s="346" t="e">
        <f>+E17+($F$38/$F$36*E17)</f>
        <v>#DIV/0!</v>
      </c>
      <c r="H17" s="347" t="e">
        <f>IF(+G17="","",+IF($G17&gt;999.99,"Yes","No"))</f>
        <v>#DIV/0!</v>
      </c>
      <c r="I17" s="371"/>
      <c r="J17" s="372"/>
      <c r="K17" s="371"/>
      <c r="L17" s="372"/>
      <c r="M17" s="371"/>
      <c r="N17" s="372"/>
      <c r="O17" s="321"/>
      <c r="P17" s="321"/>
      <c r="Q17" s="321"/>
      <c r="R17" s="202" t="e">
        <f>+G17*D17</f>
        <v>#DIV/0!</v>
      </c>
    </row>
    <row r="18" spans="1:18" x14ac:dyDescent="0.25">
      <c r="A18" s="301"/>
      <c r="B18" s="322"/>
      <c r="C18" s="319"/>
      <c r="D18" s="297">
        <v>0</v>
      </c>
      <c r="E18" s="323">
        <v>0</v>
      </c>
      <c r="F18" s="348">
        <f t="shared" si="0"/>
        <v>0</v>
      </c>
      <c r="G18" s="349" t="e">
        <f t="shared" ref="G18:G35" si="1">+E18+($F$38/$F$36*E18)</f>
        <v>#DIV/0!</v>
      </c>
      <c r="H18" s="347" t="e">
        <f t="shared" ref="H18:H35" si="2">IF(+G18="","",+IF($G18&gt;999.99,"Yes","No"))</f>
        <v>#DIV/0!</v>
      </c>
      <c r="I18" s="363"/>
      <c r="J18" s="364"/>
      <c r="K18" s="363"/>
      <c r="L18" s="364"/>
      <c r="M18" s="363"/>
      <c r="N18" s="364"/>
      <c r="O18" s="324"/>
      <c r="P18" s="324"/>
      <c r="Q18" s="324"/>
      <c r="R18" s="202" t="e">
        <f t="shared" ref="R18:R35" si="3">+G18*D18</f>
        <v>#DIV/0!</v>
      </c>
    </row>
    <row r="19" spans="1:18" x14ac:dyDescent="0.25">
      <c r="A19" s="301"/>
      <c r="B19" s="322"/>
      <c r="C19" s="319"/>
      <c r="D19" s="297">
        <v>0</v>
      </c>
      <c r="E19" s="323">
        <v>0</v>
      </c>
      <c r="F19" s="348">
        <f t="shared" si="0"/>
        <v>0</v>
      </c>
      <c r="G19" s="349" t="e">
        <f t="shared" si="1"/>
        <v>#DIV/0!</v>
      </c>
      <c r="H19" s="347" t="e">
        <f t="shared" si="2"/>
        <v>#DIV/0!</v>
      </c>
      <c r="I19" s="363"/>
      <c r="J19" s="364"/>
      <c r="K19" s="363"/>
      <c r="L19" s="364"/>
      <c r="M19" s="363"/>
      <c r="N19" s="364"/>
      <c r="O19" s="324"/>
      <c r="P19" s="324"/>
      <c r="Q19" s="324"/>
      <c r="R19" s="202" t="e">
        <f t="shared" si="3"/>
        <v>#DIV/0!</v>
      </c>
    </row>
    <row r="20" spans="1:18" x14ac:dyDescent="0.25">
      <c r="A20" s="301"/>
      <c r="B20" s="322"/>
      <c r="C20" s="319"/>
      <c r="D20" s="297">
        <v>0</v>
      </c>
      <c r="E20" s="323">
        <v>0</v>
      </c>
      <c r="F20" s="348">
        <f t="shared" si="0"/>
        <v>0</v>
      </c>
      <c r="G20" s="349" t="e">
        <f t="shared" si="1"/>
        <v>#DIV/0!</v>
      </c>
      <c r="H20" s="347" t="e">
        <f t="shared" si="2"/>
        <v>#DIV/0!</v>
      </c>
      <c r="I20" s="363"/>
      <c r="J20" s="364"/>
      <c r="K20" s="363"/>
      <c r="L20" s="364"/>
      <c r="M20" s="363"/>
      <c r="N20" s="364"/>
      <c r="O20" s="324"/>
      <c r="P20" s="324"/>
      <c r="Q20" s="324"/>
      <c r="R20" s="202" t="e">
        <f t="shared" si="3"/>
        <v>#DIV/0!</v>
      </c>
    </row>
    <row r="21" spans="1:18" x14ac:dyDescent="0.25">
      <c r="A21" s="301"/>
      <c r="B21" s="322"/>
      <c r="C21" s="319"/>
      <c r="D21" s="298">
        <v>0</v>
      </c>
      <c r="E21" s="325">
        <v>0</v>
      </c>
      <c r="F21" s="348">
        <f t="shared" si="0"/>
        <v>0</v>
      </c>
      <c r="G21" s="350" t="e">
        <f t="shared" si="1"/>
        <v>#DIV/0!</v>
      </c>
      <c r="H21" s="347" t="e">
        <f t="shared" si="2"/>
        <v>#DIV/0!</v>
      </c>
      <c r="I21" s="363"/>
      <c r="J21" s="364"/>
      <c r="K21" s="363"/>
      <c r="L21" s="364"/>
      <c r="M21" s="363"/>
      <c r="N21" s="364"/>
      <c r="O21" s="326"/>
      <c r="P21" s="324"/>
      <c r="Q21" s="324"/>
      <c r="R21" s="202" t="e">
        <f t="shared" si="3"/>
        <v>#DIV/0!</v>
      </c>
    </row>
    <row r="22" spans="1:18" x14ac:dyDescent="0.25">
      <c r="A22" s="327"/>
      <c r="B22" s="328"/>
      <c r="C22" s="329"/>
      <c r="D22" s="298">
        <v>0</v>
      </c>
      <c r="E22" s="325">
        <v>0</v>
      </c>
      <c r="F22" s="348">
        <f t="shared" si="0"/>
        <v>0</v>
      </c>
      <c r="G22" s="350" t="e">
        <f t="shared" si="1"/>
        <v>#DIV/0!</v>
      </c>
      <c r="H22" s="347" t="e">
        <f t="shared" si="2"/>
        <v>#DIV/0!</v>
      </c>
      <c r="I22" s="363"/>
      <c r="J22" s="364"/>
      <c r="K22" s="363"/>
      <c r="L22" s="364"/>
      <c r="M22" s="363"/>
      <c r="N22" s="364"/>
      <c r="O22" s="326"/>
      <c r="P22" s="324"/>
      <c r="Q22" s="324"/>
      <c r="R22" s="202" t="e">
        <f t="shared" si="3"/>
        <v>#DIV/0!</v>
      </c>
    </row>
    <row r="23" spans="1:18" x14ac:dyDescent="0.25">
      <c r="A23" s="301"/>
      <c r="B23" s="322"/>
      <c r="C23" s="319"/>
      <c r="D23" s="297">
        <v>0</v>
      </c>
      <c r="E23" s="330">
        <v>0</v>
      </c>
      <c r="F23" s="348">
        <f t="shared" si="0"/>
        <v>0</v>
      </c>
      <c r="G23" s="350" t="e">
        <f t="shared" si="1"/>
        <v>#DIV/0!</v>
      </c>
      <c r="H23" s="347" t="e">
        <f t="shared" si="2"/>
        <v>#DIV/0!</v>
      </c>
      <c r="I23" s="363"/>
      <c r="J23" s="364"/>
      <c r="K23" s="363"/>
      <c r="L23" s="364"/>
      <c r="M23" s="363"/>
      <c r="N23" s="364"/>
      <c r="O23" s="326"/>
      <c r="P23" s="324"/>
      <c r="Q23" s="324"/>
      <c r="R23" s="202" t="e">
        <f t="shared" si="3"/>
        <v>#DIV/0!</v>
      </c>
    </row>
    <row r="24" spans="1:18" x14ac:dyDescent="0.25">
      <c r="A24" s="301"/>
      <c r="B24" s="322"/>
      <c r="C24" s="319"/>
      <c r="D24" s="297">
        <v>0</v>
      </c>
      <c r="E24" s="330">
        <v>0</v>
      </c>
      <c r="F24" s="348">
        <f t="shared" si="0"/>
        <v>0</v>
      </c>
      <c r="G24" s="350" t="e">
        <f t="shared" si="1"/>
        <v>#DIV/0!</v>
      </c>
      <c r="H24" s="347" t="e">
        <f t="shared" si="2"/>
        <v>#DIV/0!</v>
      </c>
      <c r="I24" s="363"/>
      <c r="J24" s="364"/>
      <c r="K24" s="363"/>
      <c r="L24" s="364"/>
      <c r="M24" s="363"/>
      <c r="N24" s="364"/>
      <c r="O24" s="326"/>
      <c r="P24" s="324"/>
      <c r="Q24" s="324"/>
      <c r="R24" s="202" t="e">
        <f t="shared" si="3"/>
        <v>#DIV/0!</v>
      </c>
    </row>
    <row r="25" spans="1:18" x14ac:dyDescent="0.25">
      <c r="A25" s="301"/>
      <c r="B25" s="322"/>
      <c r="C25" s="319"/>
      <c r="D25" s="297">
        <v>0</v>
      </c>
      <c r="E25" s="323">
        <v>0</v>
      </c>
      <c r="F25" s="348">
        <f t="shared" si="0"/>
        <v>0</v>
      </c>
      <c r="G25" s="350" t="e">
        <f t="shared" si="1"/>
        <v>#DIV/0!</v>
      </c>
      <c r="H25" s="347" t="e">
        <f t="shared" si="2"/>
        <v>#DIV/0!</v>
      </c>
      <c r="I25" s="363"/>
      <c r="J25" s="364"/>
      <c r="K25" s="363"/>
      <c r="L25" s="364"/>
      <c r="M25" s="363"/>
      <c r="N25" s="364"/>
      <c r="O25" s="324"/>
      <c r="P25" s="324"/>
      <c r="Q25" s="324"/>
      <c r="R25" s="202" t="e">
        <f t="shared" si="3"/>
        <v>#DIV/0!</v>
      </c>
    </row>
    <row r="26" spans="1:18" ht="15" customHeight="1" x14ac:dyDescent="0.25">
      <c r="A26" s="301"/>
      <c r="B26" s="322"/>
      <c r="C26" s="319"/>
      <c r="D26" s="297">
        <v>0</v>
      </c>
      <c r="E26" s="323">
        <v>0</v>
      </c>
      <c r="F26" s="348">
        <f t="shared" si="0"/>
        <v>0</v>
      </c>
      <c r="G26" s="350" t="e">
        <f t="shared" si="1"/>
        <v>#DIV/0!</v>
      </c>
      <c r="H26" s="347" t="e">
        <f t="shared" si="2"/>
        <v>#DIV/0!</v>
      </c>
      <c r="I26" s="363"/>
      <c r="J26" s="364"/>
      <c r="K26" s="363"/>
      <c r="L26" s="364"/>
      <c r="M26" s="363"/>
      <c r="N26" s="364"/>
      <c r="O26" s="331"/>
      <c r="P26" s="331"/>
      <c r="Q26" s="331"/>
      <c r="R26" s="202" t="e">
        <f t="shared" si="3"/>
        <v>#DIV/0!</v>
      </c>
    </row>
    <row r="27" spans="1:18" x14ac:dyDescent="0.25">
      <c r="A27" s="301"/>
      <c r="B27" s="322"/>
      <c r="C27" s="319"/>
      <c r="D27" s="297">
        <v>0</v>
      </c>
      <c r="E27" s="323">
        <v>0</v>
      </c>
      <c r="F27" s="348">
        <f t="shared" si="0"/>
        <v>0</v>
      </c>
      <c r="G27" s="350" t="e">
        <f t="shared" si="1"/>
        <v>#DIV/0!</v>
      </c>
      <c r="H27" s="347" t="e">
        <f t="shared" si="2"/>
        <v>#DIV/0!</v>
      </c>
      <c r="I27" s="363"/>
      <c r="J27" s="364"/>
      <c r="K27" s="363"/>
      <c r="L27" s="364"/>
      <c r="M27" s="363"/>
      <c r="N27" s="364"/>
      <c r="O27" s="331"/>
      <c r="P27" s="331"/>
      <c r="Q27" s="331"/>
      <c r="R27" s="202" t="e">
        <f t="shared" si="3"/>
        <v>#DIV/0!</v>
      </c>
    </row>
    <row r="28" spans="1:18" x14ac:dyDescent="0.25">
      <c r="A28" s="301"/>
      <c r="B28" s="322"/>
      <c r="C28" s="319"/>
      <c r="D28" s="297">
        <v>0</v>
      </c>
      <c r="E28" s="323">
        <v>0</v>
      </c>
      <c r="F28" s="348">
        <f t="shared" si="0"/>
        <v>0</v>
      </c>
      <c r="G28" s="350" t="e">
        <f t="shared" si="1"/>
        <v>#DIV/0!</v>
      </c>
      <c r="H28" s="347" t="e">
        <f t="shared" si="2"/>
        <v>#DIV/0!</v>
      </c>
      <c r="I28" s="363"/>
      <c r="J28" s="364"/>
      <c r="K28" s="363"/>
      <c r="L28" s="364"/>
      <c r="M28" s="363"/>
      <c r="N28" s="364"/>
      <c r="O28" s="331"/>
      <c r="P28" s="331"/>
      <c r="Q28" s="331"/>
      <c r="R28" s="202" t="e">
        <f t="shared" si="3"/>
        <v>#DIV/0!</v>
      </c>
    </row>
    <row r="29" spans="1:18" x14ac:dyDescent="0.25">
      <c r="A29" s="301"/>
      <c r="B29" s="322"/>
      <c r="C29" s="319"/>
      <c r="D29" s="297">
        <v>0</v>
      </c>
      <c r="E29" s="323">
        <v>0</v>
      </c>
      <c r="F29" s="348">
        <f t="shared" si="0"/>
        <v>0</v>
      </c>
      <c r="G29" s="350" t="e">
        <f t="shared" si="1"/>
        <v>#DIV/0!</v>
      </c>
      <c r="H29" s="347" t="e">
        <f t="shared" si="2"/>
        <v>#DIV/0!</v>
      </c>
      <c r="I29" s="363"/>
      <c r="J29" s="364"/>
      <c r="K29" s="363"/>
      <c r="L29" s="364"/>
      <c r="M29" s="363"/>
      <c r="N29" s="364"/>
      <c r="O29" s="324"/>
      <c r="P29" s="324"/>
      <c r="Q29" s="324"/>
      <c r="R29" s="202" t="e">
        <f t="shared" si="3"/>
        <v>#DIV/0!</v>
      </c>
    </row>
    <row r="30" spans="1:18" x14ac:dyDescent="0.25">
      <c r="A30" s="327"/>
      <c r="B30" s="322"/>
      <c r="C30" s="319"/>
      <c r="D30" s="297">
        <v>0</v>
      </c>
      <c r="E30" s="323">
        <v>0</v>
      </c>
      <c r="F30" s="348">
        <f t="shared" si="0"/>
        <v>0</v>
      </c>
      <c r="G30" s="350" t="e">
        <f t="shared" si="1"/>
        <v>#DIV/0!</v>
      </c>
      <c r="H30" s="347" t="e">
        <f t="shared" si="2"/>
        <v>#DIV/0!</v>
      </c>
      <c r="I30" s="363"/>
      <c r="J30" s="364"/>
      <c r="K30" s="363"/>
      <c r="L30" s="364"/>
      <c r="M30" s="363"/>
      <c r="N30" s="364"/>
      <c r="O30" s="324"/>
      <c r="P30" s="324"/>
      <c r="Q30" s="324"/>
      <c r="R30" s="202" t="e">
        <f t="shared" si="3"/>
        <v>#DIV/0!</v>
      </c>
    </row>
    <row r="31" spans="1:18" x14ac:dyDescent="0.25">
      <c r="A31" s="332" t="s">
        <v>154</v>
      </c>
      <c r="B31" s="322"/>
      <c r="C31" s="319"/>
      <c r="D31" s="297">
        <v>0</v>
      </c>
      <c r="E31" s="323">
        <v>0</v>
      </c>
      <c r="F31" s="348">
        <f t="shared" si="0"/>
        <v>0</v>
      </c>
      <c r="G31" s="349" t="e">
        <f t="shared" si="1"/>
        <v>#DIV/0!</v>
      </c>
      <c r="H31" s="347" t="e">
        <f t="shared" si="2"/>
        <v>#DIV/0!</v>
      </c>
      <c r="I31" s="363"/>
      <c r="J31" s="364"/>
      <c r="K31" s="363"/>
      <c r="L31" s="364"/>
      <c r="M31" s="363"/>
      <c r="N31" s="364"/>
      <c r="O31" s="324"/>
      <c r="P31" s="324"/>
      <c r="Q31" s="324"/>
      <c r="R31" s="202" t="e">
        <f t="shared" si="3"/>
        <v>#DIV/0!</v>
      </c>
    </row>
    <row r="32" spans="1:18" x14ac:dyDescent="0.25">
      <c r="A32" s="301" t="str">
        <f>IF(B32&lt;&gt;"",+#REF!+1,"")</f>
        <v/>
      </c>
      <c r="B32" s="322"/>
      <c r="C32" s="319"/>
      <c r="D32" s="297">
        <v>0</v>
      </c>
      <c r="E32" s="323">
        <v>0</v>
      </c>
      <c r="F32" s="348">
        <f t="shared" si="0"/>
        <v>0</v>
      </c>
      <c r="G32" s="349" t="e">
        <f t="shared" si="1"/>
        <v>#DIV/0!</v>
      </c>
      <c r="H32" s="347" t="e">
        <f t="shared" si="2"/>
        <v>#DIV/0!</v>
      </c>
      <c r="I32" s="363"/>
      <c r="J32" s="364"/>
      <c r="K32" s="363"/>
      <c r="L32" s="364"/>
      <c r="M32" s="363"/>
      <c r="N32" s="364"/>
      <c r="O32" s="324"/>
      <c r="P32" s="324"/>
      <c r="Q32" s="324"/>
      <c r="R32" s="202" t="e">
        <f t="shared" si="3"/>
        <v>#DIV/0!</v>
      </c>
    </row>
    <row r="33" spans="1:19" x14ac:dyDescent="0.25">
      <c r="A33" s="301" t="str">
        <f t="shared" ref="A33:A35" si="4">IF(B33&lt;&gt;"",+A32+1,"")</f>
        <v/>
      </c>
      <c r="B33" s="322"/>
      <c r="C33" s="319"/>
      <c r="D33" s="297">
        <v>0</v>
      </c>
      <c r="E33" s="323">
        <v>0</v>
      </c>
      <c r="F33" s="348">
        <f t="shared" si="0"/>
        <v>0</v>
      </c>
      <c r="G33" s="349" t="e">
        <f t="shared" si="1"/>
        <v>#DIV/0!</v>
      </c>
      <c r="H33" s="347" t="e">
        <f t="shared" si="2"/>
        <v>#DIV/0!</v>
      </c>
      <c r="I33" s="363"/>
      <c r="J33" s="364"/>
      <c r="K33" s="363"/>
      <c r="L33" s="364"/>
      <c r="M33" s="363"/>
      <c r="N33" s="364"/>
      <c r="O33" s="324"/>
      <c r="P33" s="324"/>
      <c r="Q33" s="324"/>
      <c r="R33" s="202" t="e">
        <f t="shared" si="3"/>
        <v>#DIV/0!</v>
      </c>
    </row>
    <row r="34" spans="1:19" x14ac:dyDescent="0.25">
      <c r="A34" s="301" t="str">
        <f t="shared" si="4"/>
        <v/>
      </c>
      <c r="B34" s="322"/>
      <c r="C34" s="319"/>
      <c r="D34" s="297">
        <v>0</v>
      </c>
      <c r="E34" s="323">
        <v>0</v>
      </c>
      <c r="F34" s="348">
        <f t="shared" si="0"/>
        <v>0</v>
      </c>
      <c r="G34" s="349" t="e">
        <f t="shared" si="1"/>
        <v>#DIV/0!</v>
      </c>
      <c r="H34" s="347" t="e">
        <f t="shared" si="2"/>
        <v>#DIV/0!</v>
      </c>
      <c r="I34" s="363"/>
      <c r="J34" s="364"/>
      <c r="K34" s="363"/>
      <c r="L34" s="364"/>
      <c r="M34" s="363"/>
      <c r="N34" s="364"/>
      <c r="O34" s="324"/>
      <c r="P34" s="324"/>
      <c r="Q34" s="324"/>
      <c r="R34" s="202" t="e">
        <f t="shared" si="3"/>
        <v>#DIV/0!</v>
      </c>
    </row>
    <row r="35" spans="1:19" x14ac:dyDescent="0.25">
      <c r="A35" s="302" t="str">
        <f t="shared" si="4"/>
        <v/>
      </c>
      <c r="B35" s="333"/>
      <c r="C35" s="334"/>
      <c r="D35" s="335">
        <v>0</v>
      </c>
      <c r="E35" s="336">
        <v>0</v>
      </c>
      <c r="F35" s="351">
        <f t="shared" si="0"/>
        <v>0</v>
      </c>
      <c r="G35" s="352" t="e">
        <f t="shared" si="1"/>
        <v>#DIV/0!</v>
      </c>
      <c r="H35" s="347" t="e">
        <f t="shared" si="2"/>
        <v>#DIV/0!</v>
      </c>
      <c r="I35" s="365"/>
      <c r="J35" s="366"/>
      <c r="K35" s="365"/>
      <c r="L35" s="366"/>
      <c r="M35" s="365"/>
      <c r="N35" s="366"/>
      <c r="O35" s="337"/>
      <c r="P35" s="337"/>
      <c r="Q35" s="337"/>
      <c r="R35" s="202" t="e">
        <f t="shared" si="3"/>
        <v>#DIV/0!</v>
      </c>
    </row>
    <row r="36" spans="1:19" x14ac:dyDescent="0.25">
      <c r="A36" s="301"/>
      <c r="B36" s="322"/>
      <c r="C36" s="338" t="s">
        <v>187</v>
      </c>
      <c r="D36" s="339">
        <f>SUM(D17:D35)</f>
        <v>0</v>
      </c>
      <c r="E36" s="340" t="s">
        <v>155</v>
      </c>
      <c r="F36" s="353">
        <f>SUM(F17:F35)</f>
        <v>0</v>
      </c>
      <c r="G36" s="254"/>
      <c r="H36" s="301"/>
      <c r="I36" s="363"/>
      <c r="J36" s="364"/>
      <c r="K36" s="363"/>
      <c r="L36" s="364"/>
      <c r="M36" s="378"/>
      <c r="N36" s="379"/>
      <c r="O36" s="324"/>
      <c r="P36" s="324"/>
      <c r="Q36" s="324"/>
      <c r="R36" s="202" t="e">
        <f>SUM(R17:R35)</f>
        <v>#DIV/0!</v>
      </c>
    </row>
    <row r="37" spans="1:19" x14ac:dyDescent="0.25">
      <c r="A37" s="301"/>
      <c r="B37" s="322"/>
      <c r="C37" s="319"/>
      <c r="D37" s="322"/>
      <c r="E37" s="341"/>
      <c r="F37" s="341"/>
      <c r="G37" s="254"/>
      <c r="H37" s="301"/>
      <c r="I37" s="322"/>
      <c r="J37" s="341"/>
      <c r="K37" s="322"/>
      <c r="L37" s="341"/>
      <c r="M37" s="322"/>
      <c r="N37" s="341"/>
      <c r="O37" s="324"/>
      <c r="P37" s="324"/>
      <c r="Q37" s="324"/>
      <c r="R37" s="202"/>
    </row>
    <row r="38" spans="1:19" x14ac:dyDescent="0.25">
      <c r="A38" s="301"/>
      <c r="B38" s="322"/>
      <c r="C38" s="319"/>
      <c r="D38" s="322"/>
      <c r="E38" s="340" t="s">
        <v>185</v>
      </c>
      <c r="F38" s="342">
        <v>0</v>
      </c>
      <c r="G38" s="254"/>
      <c r="H38" s="301"/>
      <c r="I38" s="322"/>
      <c r="J38" s="341"/>
      <c r="K38" s="322"/>
      <c r="L38" s="341"/>
      <c r="M38" s="322"/>
      <c r="N38" s="340"/>
      <c r="O38" s="324"/>
      <c r="P38" s="324"/>
      <c r="Q38" s="324"/>
      <c r="R38" s="303" t="e">
        <f>+R36-F40</f>
        <v>#DIV/0!</v>
      </c>
      <c r="S38" s="202" t="s">
        <v>191</v>
      </c>
    </row>
    <row r="39" spans="1:19" x14ac:dyDescent="0.25">
      <c r="A39" s="301" t="str">
        <f>IF(B39&lt;&gt;"",+A36+1,"")</f>
        <v/>
      </c>
      <c r="B39" s="322"/>
      <c r="C39" s="319"/>
      <c r="D39" s="363"/>
      <c r="E39" s="364"/>
      <c r="F39" s="341"/>
      <c r="G39" s="254"/>
      <c r="H39" s="301" t="str">
        <f t="shared" ref="H39" si="5">IF(+E39="","",+IF($E39&gt;499.99,"Yes","No"))</f>
        <v/>
      </c>
      <c r="I39" s="363"/>
      <c r="J39" s="364"/>
      <c r="K39" s="363"/>
      <c r="L39" s="382"/>
      <c r="M39" s="363"/>
      <c r="N39" s="364"/>
      <c r="O39" s="326"/>
      <c r="P39" s="324"/>
      <c r="Q39" s="324"/>
      <c r="R39" s="202"/>
    </row>
    <row r="40" spans="1:19" ht="18" x14ac:dyDescent="0.25">
      <c r="A40" s="302"/>
      <c r="B40" s="333"/>
      <c r="C40" s="334"/>
      <c r="D40" s="367" t="s">
        <v>175</v>
      </c>
      <c r="E40" s="368"/>
      <c r="F40" s="354">
        <f>+F36+F38</f>
        <v>0</v>
      </c>
      <c r="G40" s="263"/>
      <c r="H40" s="302" t="str">
        <f>IF(+E40="","",+IF($E40&gt;499.99,"Yes","No"))</f>
        <v/>
      </c>
      <c r="I40" s="365"/>
      <c r="J40" s="366"/>
      <c r="K40" s="365"/>
      <c r="L40" s="366"/>
      <c r="M40" s="380"/>
      <c r="N40" s="381"/>
      <c r="O40" s="337"/>
      <c r="P40" s="337"/>
      <c r="Q40" s="337"/>
      <c r="R40" s="202"/>
    </row>
    <row r="41" spans="1:19" x14ac:dyDescent="0.25">
      <c r="B41" s="234"/>
      <c r="C41" s="235"/>
      <c r="D41" s="236"/>
      <c r="E41" s="235"/>
      <c r="F41" s="268"/>
      <c r="G41" s="234"/>
      <c r="H41" s="235"/>
      <c r="I41" s="238"/>
      <c r="J41" s="238"/>
      <c r="K41" s="238"/>
      <c r="L41" s="238"/>
      <c r="M41" s="269"/>
      <c r="N41" s="269"/>
      <c r="O41" s="235"/>
      <c r="P41" s="235"/>
      <c r="Q41" s="235"/>
      <c r="R41" s="270"/>
      <c r="S41" s="240"/>
    </row>
    <row r="42" spans="1:19" x14ac:dyDescent="0.25">
      <c r="A42" s="425" t="s">
        <v>68</v>
      </c>
      <c r="B42" s="426"/>
      <c r="C42" s="426"/>
      <c r="D42" s="427"/>
      <c r="E42" s="426"/>
      <c r="F42" s="428"/>
      <c r="G42" s="429"/>
      <c r="H42" s="430"/>
      <c r="I42" s="430"/>
      <c r="J42" s="430"/>
      <c r="K42" s="430"/>
      <c r="L42" s="426"/>
      <c r="M42" s="431"/>
      <c r="N42" s="431"/>
      <c r="O42" s="423"/>
      <c r="P42" s="423"/>
      <c r="Q42" s="424"/>
      <c r="R42" s="202"/>
    </row>
    <row r="43" spans="1:19" x14ac:dyDescent="0.25">
      <c r="A43" s="432" t="s">
        <v>152</v>
      </c>
      <c r="B43" s="433"/>
      <c r="C43" s="433"/>
      <c r="D43" s="434"/>
      <c r="E43" s="433"/>
      <c r="F43" s="435"/>
      <c r="G43" s="436"/>
      <c r="H43" s="437"/>
      <c r="I43" s="438"/>
      <c r="J43" s="438"/>
      <c r="K43" s="439"/>
      <c r="L43" s="433"/>
      <c r="M43" s="440"/>
      <c r="N43" s="440"/>
      <c r="O43" s="441"/>
      <c r="P43" s="441"/>
      <c r="Q43" s="442"/>
      <c r="R43" s="202"/>
    </row>
    <row r="44" spans="1:19" x14ac:dyDescent="0.25">
      <c r="A44" s="285" t="s">
        <v>168</v>
      </c>
      <c r="B44" s="443"/>
      <c r="C44" s="443"/>
      <c r="D44" s="444"/>
      <c r="E44" s="443"/>
      <c r="F44" s="445"/>
      <c r="G44" s="446"/>
      <c r="H44" s="282"/>
      <c r="I44" s="283"/>
      <c r="J44" s="283"/>
      <c r="K44" s="272"/>
      <c r="L44" s="443"/>
      <c r="M44" s="447"/>
      <c r="N44" s="447"/>
      <c r="O44" s="404"/>
      <c r="P44" s="404"/>
      <c r="Q44" s="284"/>
      <c r="R44" s="202"/>
    </row>
    <row r="45" spans="1:19" ht="15.75" customHeight="1" x14ac:dyDescent="0.25">
      <c r="A45" s="360" t="s">
        <v>192</v>
      </c>
      <c r="B45" s="419"/>
      <c r="C45" s="419"/>
      <c r="D45" s="419"/>
      <c r="E45" s="419"/>
      <c r="F45" s="419"/>
      <c r="G45" s="419"/>
      <c r="H45" s="419"/>
      <c r="I45" s="419"/>
      <c r="J45" s="419"/>
      <c r="K45" s="419"/>
      <c r="L45" s="419"/>
      <c r="M45" s="419"/>
      <c r="N45" s="419"/>
      <c r="O45" s="419"/>
      <c r="P45" s="405"/>
      <c r="Q45" s="299"/>
      <c r="R45" s="202"/>
    </row>
    <row r="46" spans="1:19" ht="15.75" customHeight="1" x14ac:dyDescent="0.25">
      <c r="A46" s="360"/>
      <c r="B46" s="419"/>
      <c r="C46" s="419"/>
      <c r="D46" s="419"/>
      <c r="E46" s="419"/>
      <c r="F46" s="419"/>
      <c r="G46" s="419"/>
      <c r="H46" s="419"/>
      <c r="I46" s="419"/>
      <c r="J46" s="419"/>
      <c r="K46" s="419"/>
      <c r="L46" s="419"/>
      <c r="M46" s="419"/>
      <c r="N46" s="419"/>
      <c r="O46" s="419"/>
      <c r="P46" s="405"/>
      <c r="Q46" s="299"/>
      <c r="R46" s="202"/>
    </row>
    <row r="47" spans="1:19" x14ac:dyDescent="0.25">
      <c r="A47" s="360"/>
      <c r="B47" s="419"/>
      <c r="C47" s="419"/>
      <c r="D47" s="419"/>
      <c r="E47" s="419"/>
      <c r="F47" s="419"/>
      <c r="G47" s="419"/>
      <c r="H47" s="419"/>
      <c r="I47" s="419"/>
      <c r="J47" s="419"/>
      <c r="K47" s="419"/>
      <c r="L47" s="419"/>
      <c r="M47" s="419"/>
      <c r="N47" s="419"/>
      <c r="O47" s="419"/>
      <c r="P47" s="405"/>
      <c r="Q47" s="299"/>
      <c r="R47" s="202"/>
    </row>
    <row r="48" spans="1:19" x14ac:dyDescent="0.25">
      <c r="A48" s="300" t="s">
        <v>181</v>
      </c>
      <c r="B48" s="405"/>
      <c r="C48" s="405"/>
      <c r="D48" s="405"/>
      <c r="E48" s="405"/>
      <c r="F48" s="405"/>
      <c r="G48" s="405"/>
      <c r="H48" s="405"/>
      <c r="I48" s="405"/>
      <c r="J48" s="405"/>
      <c r="K48" s="405"/>
      <c r="L48" s="405"/>
      <c r="M48" s="405"/>
      <c r="N48" s="405"/>
      <c r="O48" s="405"/>
      <c r="P48" s="405"/>
      <c r="Q48" s="299"/>
      <c r="R48" s="202"/>
    </row>
    <row r="49" spans="1:18" x14ac:dyDescent="0.25">
      <c r="A49" s="285" t="s">
        <v>201</v>
      </c>
      <c r="B49" s="405"/>
      <c r="C49" s="405"/>
      <c r="D49" s="405"/>
      <c r="E49" s="405"/>
      <c r="F49" s="405"/>
      <c r="G49" s="405"/>
      <c r="H49" s="405"/>
      <c r="I49" s="405"/>
      <c r="J49" s="405"/>
      <c r="K49" s="405"/>
      <c r="L49" s="405"/>
      <c r="M49" s="405"/>
      <c r="N49" s="405"/>
      <c r="O49" s="405"/>
      <c r="P49" s="405"/>
      <c r="Q49" s="299"/>
      <c r="R49" s="202"/>
    </row>
    <row r="50" spans="1:18" x14ac:dyDescent="0.25">
      <c r="A50" s="285" t="s">
        <v>202</v>
      </c>
      <c r="B50" s="405"/>
      <c r="C50" s="405"/>
      <c r="D50" s="405"/>
      <c r="E50" s="405"/>
      <c r="F50" s="405"/>
      <c r="G50" s="405"/>
      <c r="H50" s="405"/>
      <c r="I50" s="405"/>
      <c r="J50" s="405"/>
      <c r="K50" s="405"/>
      <c r="L50" s="405"/>
      <c r="M50" s="405"/>
      <c r="N50" s="405"/>
      <c r="O50" s="405"/>
      <c r="P50" s="405"/>
      <c r="Q50" s="299"/>
      <c r="R50" s="202"/>
    </row>
    <row r="51" spans="1:18" ht="15.75" customHeight="1" x14ac:dyDescent="0.25">
      <c r="A51" s="285" t="s">
        <v>196</v>
      </c>
      <c r="B51" s="405"/>
      <c r="C51" s="405"/>
      <c r="D51" s="405"/>
      <c r="E51" s="405"/>
      <c r="F51" s="405"/>
      <c r="G51" s="405"/>
      <c r="H51" s="405"/>
      <c r="I51" s="405"/>
      <c r="J51" s="405"/>
      <c r="K51" s="405"/>
      <c r="L51" s="405"/>
      <c r="M51" s="405"/>
      <c r="N51" s="405"/>
      <c r="O51" s="405"/>
      <c r="P51" s="405"/>
      <c r="Q51" s="299"/>
      <c r="R51" s="202"/>
    </row>
    <row r="52" spans="1:18" x14ac:dyDescent="0.25">
      <c r="A52" s="285" t="s">
        <v>197</v>
      </c>
      <c r="B52" s="405"/>
      <c r="C52" s="405"/>
      <c r="D52" s="405"/>
      <c r="E52" s="405"/>
      <c r="F52" s="405"/>
      <c r="G52" s="405"/>
      <c r="H52" s="405"/>
      <c r="I52" s="405"/>
      <c r="J52" s="405"/>
      <c r="K52" s="405"/>
      <c r="L52" s="405"/>
      <c r="M52" s="405"/>
      <c r="N52" s="405"/>
      <c r="O52" s="405"/>
      <c r="P52" s="405"/>
      <c r="Q52" s="299"/>
      <c r="R52" s="202"/>
    </row>
    <row r="53" spans="1:18" x14ac:dyDescent="0.25">
      <c r="A53" s="285" t="s">
        <v>198</v>
      </c>
      <c r="B53" s="405"/>
      <c r="C53" s="405"/>
      <c r="D53" s="405"/>
      <c r="E53" s="405"/>
      <c r="F53" s="405"/>
      <c r="G53" s="405"/>
      <c r="H53" s="405"/>
      <c r="I53" s="405"/>
      <c r="J53" s="405"/>
      <c r="K53" s="405"/>
      <c r="L53" s="405"/>
      <c r="M53" s="405"/>
      <c r="N53" s="405"/>
      <c r="O53" s="405"/>
      <c r="P53" s="405"/>
      <c r="Q53" s="299"/>
      <c r="R53" s="202"/>
    </row>
    <row r="54" spans="1:18" x14ac:dyDescent="0.25">
      <c r="A54" s="281" t="s">
        <v>156</v>
      </c>
      <c r="B54" s="443"/>
      <c r="C54" s="443"/>
      <c r="D54" s="444"/>
      <c r="E54" s="443"/>
      <c r="F54" s="445"/>
      <c r="G54" s="446"/>
      <c r="H54" s="282"/>
      <c r="I54" s="283"/>
      <c r="J54" s="283"/>
      <c r="K54" s="272"/>
      <c r="L54" s="443"/>
      <c r="M54" s="447"/>
      <c r="N54" s="447"/>
      <c r="O54" s="404"/>
      <c r="P54" s="404"/>
      <c r="Q54" s="284"/>
      <c r="R54" s="202"/>
    </row>
    <row r="55" spans="1:18" x14ac:dyDescent="0.25">
      <c r="A55" s="285" t="s">
        <v>203</v>
      </c>
      <c r="B55" s="443"/>
      <c r="C55" s="443"/>
      <c r="D55" s="444"/>
      <c r="E55" s="443"/>
      <c r="F55" s="445"/>
      <c r="G55" s="446"/>
      <c r="H55" s="282"/>
      <c r="I55" s="283"/>
      <c r="J55" s="283"/>
      <c r="K55" s="272"/>
      <c r="L55" s="443"/>
      <c r="M55" s="447"/>
      <c r="N55" s="447"/>
      <c r="O55" s="404"/>
      <c r="P55" s="404"/>
      <c r="Q55" s="284"/>
      <c r="R55" s="202"/>
    </row>
    <row r="56" spans="1:18" x14ac:dyDescent="0.25">
      <c r="A56" s="375" t="s">
        <v>157</v>
      </c>
      <c r="B56" s="420"/>
      <c r="C56" s="420"/>
      <c r="D56" s="420"/>
      <c r="E56" s="420"/>
      <c r="F56" s="420"/>
      <c r="G56" s="420"/>
      <c r="H56" s="420"/>
      <c r="I56" s="420"/>
      <c r="J56" s="420"/>
      <c r="K56" s="420"/>
      <c r="L56" s="420"/>
      <c r="M56" s="420"/>
      <c r="N56" s="420"/>
      <c r="O56" s="420"/>
      <c r="P56" s="406"/>
      <c r="Q56" s="358"/>
      <c r="R56" s="202"/>
    </row>
    <row r="57" spans="1:18" x14ac:dyDescent="0.25">
      <c r="A57" s="285" t="s">
        <v>158</v>
      </c>
      <c r="B57" s="443"/>
      <c r="C57" s="443"/>
      <c r="D57" s="444"/>
      <c r="E57" s="443"/>
      <c r="F57" s="445"/>
      <c r="G57" s="446"/>
      <c r="H57" s="286"/>
      <c r="I57" s="283"/>
      <c r="J57" s="283"/>
      <c r="K57" s="272"/>
      <c r="L57" s="443"/>
      <c r="M57" s="447"/>
      <c r="N57" s="447"/>
      <c r="O57" s="404"/>
      <c r="P57" s="404"/>
      <c r="Q57" s="284"/>
    </row>
    <row r="58" spans="1:18" x14ac:dyDescent="0.25">
      <c r="A58" s="285" t="s">
        <v>159</v>
      </c>
      <c r="B58" s="443"/>
      <c r="C58" s="443"/>
      <c r="D58" s="444"/>
      <c r="E58" s="443"/>
      <c r="F58" s="445"/>
      <c r="G58" s="446"/>
      <c r="H58" s="272"/>
      <c r="I58" s="272"/>
      <c r="J58" s="272"/>
      <c r="K58" s="272"/>
      <c r="L58" s="443"/>
      <c r="M58" s="447"/>
      <c r="N58" s="447"/>
      <c r="O58" s="404"/>
      <c r="P58" s="404"/>
      <c r="Q58" s="284"/>
    </row>
    <row r="59" spans="1:18" s="356" customFormat="1" x14ac:dyDescent="0.25">
      <c r="A59" s="449" t="s">
        <v>210</v>
      </c>
      <c r="B59" s="450"/>
      <c r="C59" s="451"/>
      <c r="D59" s="452"/>
      <c r="E59" s="451"/>
      <c r="F59" s="453"/>
      <c r="G59" s="450"/>
      <c r="H59" s="454"/>
      <c r="I59" s="454"/>
      <c r="J59" s="454"/>
      <c r="K59" s="454"/>
      <c r="L59" s="451"/>
      <c r="M59" s="455"/>
      <c r="N59" s="455"/>
      <c r="O59" s="456"/>
      <c r="P59" s="456"/>
      <c r="Q59" s="457"/>
      <c r="R59" s="357"/>
    </row>
    <row r="60" spans="1:18" x14ac:dyDescent="0.25">
      <c r="A60" s="374" t="s">
        <v>173</v>
      </c>
      <c r="B60" s="374"/>
      <c r="C60" s="374"/>
      <c r="D60" s="374"/>
      <c r="E60" s="374"/>
      <c r="F60" s="374"/>
      <c r="G60" s="374"/>
      <c r="H60" s="374"/>
      <c r="I60" s="374"/>
      <c r="J60" s="374"/>
      <c r="K60" s="374"/>
      <c r="L60" s="374"/>
      <c r="M60" s="374"/>
      <c r="N60" s="374"/>
      <c r="O60" s="421"/>
      <c r="P60" s="459"/>
      <c r="Q60" s="460"/>
    </row>
    <row r="61" spans="1:18" x14ac:dyDescent="0.25">
      <c r="A61" s="458" t="s">
        <v>122</v>
      </c>
      <c r="B61" s="458"/>
      <c r="C61" s="464" t="s">
        <v>89</v>
      </c>
      <c r="D61" s="464"/>
      <c r="E61" s="464"/>
      <c r="F61" s="464"/>
      <c r="G61" s="464"/>
      <c r="H61" s="464"/>
      <c r="I61" s="464"/>
      <c r="J61" s="464"/>
      <c r="K61" s="464"/>
      <c r="L61" s="464"/>
      <c r="M61" s="464"/>
      <c r="N61" s="464"/>
      <c r="O61" s="465"/>
      <c r="P61" s="466"/>
      <c r="Q61" s="467"/>
    </row>
    <row r="62" spans="1:18" ht="15.75" customHeight="1" x14ac:dyDescent="0.25">
      <c r="A62" s="373" t="s">
        <v>56</v>
      </c>
      <c r="B62" s="463"/>
      <c r="C62" s="422" t="s">
        <v>88</v>
      </c>
      <c r="D62" s="468"/>
      <c r="E62" s="468"/>
      <c r="F62" s="468"/>
      <c r="G62" s="468"/>
      <c r="H62" s="468"/>
      <c r="I62" s="468"/>
      <c r="J62" s="468"/>
      <c r="K62" s="468"/>
      <c r="L62" s="468"/>
      <c r="M62" s="468"/>
      <c r="N62" s="468"/>
      <c r="O62" s="468"/>
      <c r="P62" s="461"/>
      <c r="Q62" s="462"/>
    </row>
    <row r="66" spans="3:4" x14ac:dyDescent="0.25">
      <c r="C66" s="227"/>
      <c r="D66" s="227"/>
    </row>
    <row r="67" spans="3:4" x14ac:dyDescent="0.25">
      <c r="C67" s="227"/>
      <c r="D67" s="227"/>
    </row>
    <row r="68" spans="3:4" x14ac:dyDescent="0.25">
      <c r="C68" s="227"/>
      <c r="D68" s="227"/>
    </row>
    <row r="69" spans="3:4" x14ac:dyDescent="0.25">
      <c r="C69" s="227"/>
      <c r="D69" s="227"/>
    </row>
    <row r="70" spans="3:4" x14ac:dyDescent="0.25">
      <c r="C70" s="227"/>
      <c r="D70" s="227"/>
    </row>
    <row r="71" spans="3:4" x14ac:dyDescent="0.25">
      <c r="C71" s="227"/>
      <c r="D71" s="227"/>
    </row>
    <row r="72" spans="3:4" x14ac:dyDescent="0.25">
      <c r="C72" s="227"/>
      <c r="D72" s="227"/>
    </row>
    <row r="73" spans="3:4" x14ac:dyDescent="0.25">
      <c r="C73" s="227"/>
      <c r="D73" s="227"/>
    </row>
    <row r="74" spans="3:4" x14ac:dyDescent="0.25">
      <c r="C74" s="227"/>
      <c r="D74" s="227"/>
    </row>
  </sheetData>
  <mergeCells count="86">
    <mergeCell ref="M14:Q14"/>
    <mergeCell ref="A1:Q1"/>
    <mergeCell ref="A2:Q2"/>
    <mergeCell ref="A3:Q3"/>
    <mergeCell ref="A4:Q4"/>
    <mergeCell ref="I20:J20"/>
    <mergeCell ref="K20:L20"/>
    <mergeCell ref="M20:N20"/>
    <mergeCell ref="A14:E14"/>
    <mergeCell ref="F14:H14"/>
    <mergeCell ref="I14:L14"/>
    <mergeCell ref="I18:J18"/>
    <mergeCell ref="K18:L18"/>
    <mergeCell ref="M18:N18"/>
    <mergeCell ref="I19:J19"/>
    <mergeCell ref="K19:L19"/>
    <mergeCell ref="M19:N19"/>
    <mergeCell ref="I16:J16"/>
    <mergeCell ref="K16:L16"/>
    <mergeCell ref="M16:N16"/>
    <mergeCell ref="I17:J17"/>
    <mergeCell ref="K17:L17"/>
    <mergeCell ref="M17:N17"/>
    <mergeCell ref="A61:B61"/>
    <mergeCell ref="C61:O61"/>
    <mergeCell ref="A62:B62"/>
    <mergeCell ref="C62:O62"/>
    <mergeCell ref="A56:O56"/>
    <mergeCell ref="A60:O60"/>
    <mergeCell ref="I21:J21"/>
    <mergeCell ref="K21:L21"/>
    <mergeCell ref="M21:N21"/>
    <mergeCell ref="I22:J22"/>
    <mergeCell ref="K22:L22"/>
    <mergeCell ref="M22:N22"/>
    <mergeCell ref="I23:J23"/>
    <mergeCell ref="K23:L23"/>
    <mergeCell ref="M23:N23"/>
    <mergeCell ref="I24:J24"/>
    <mergeCell ref="K24:L24"/>
    <mergeCell ref="M24:N24"/>
    <mergeCell ref="I25:J25"/>
    <mergeCell ref="K25:L25"/>
    <mergeCell ref="M25:N25"/>
    <mergeCell ref="I26:J26"/>
    <mergeCell ref="K26:L26"/>
    <mergeCell ref="M26:N26"/>
    <mergeCell ref="I27:J27"/>
    <mergeCell ref="K27:L27"/>
    <mergeCell ref="M27:N27"/>
    <mergeCell ref="I28:J28"/>
    <mergeCell ref="K28:L28"/>
    <mergeCell ref="M28:N28"/>
    <mergeCell ref="I29:J29"/>
    <mergeCell ref="K29:L29"/>
    <mergeCell ref="M29:N29"/>
    <mergeCell ref="I30:J30"/>
    <mergeCell ref="K30:L30"/>
    <mergeCell ref="M30:N30"/>
    <mergeCell ref="I31:J31"/>
    <mergeCell ref="K31:L31"/>
    <mergeCell ref="M31:N31"/>
    <mergeCell ref="I32:J32"/>
    <mergeCell ref="K32:L32"/>
    <mergeCell ref="M32:N32"/>
    <mergeCell ref="I33:J33"/>
    <mergeCell ref="K33:L33"/>
    <mergeCell ref="M33:N33"/>
    <mergeCell ref="I34:J34"/>
    <mergeCell ref="K34:L34"/>
    <mergeCell ref="M34:N34"/>
    <mergeCell ref="I35:J35"/>
    <mergeCell ref="K35:L35"/>
    <mergeCell ref="M35:N35"/>
    <mergeCell ref="I36:J36"/>
    <mergeCell ref="K36:L36"/>
    <mergeCell ref="M36:N36"/>
    <mergeCell ref="A45:O47"/>
    <mergeCell ref="I39:J39"/>
    <mergeCell ref="K39:L39"/>
    <mergeCell ref="M39:N39"/>
    <mergeCell ref="I40:J40"/>
    <mergeCell ref="K40:L40"/>
    <mergeCell ref="M40:N40"/>
    <mergeCell ref="D39:E39"/>
    <mergeCell ref="D40:E40"/>
  </mergeCells>
  <conditionalFormatting sqref="B17:B40">
    <cfRule type="expression" dxfId="13" priority="7">
      <formula>$E$17:$E$40&gt;499.99</formula>
    </cfRule>
  </conditionalFormatting>
  <conditionalFormatting sqref="D36:D40">
    <cfRule type="expression" dxfId="12" priority="1">
      <formula>$E$17:$E$40&gt;499.99</formula>
    </cfRule>
  </conditionalFormatting>
  <conditionalFormatting sqref="H17:H40 E41">
    <cfRule type="containsText" dxfId="11" priority="10" operator="containsText" text="Yes">
      <formula>NOT(ISERROR(SEARCH("Yes",E17)))</formula>
    </cfRule>
  </conditionalFormatting>
  <conditionalFormatting sqref="I17:I40">
    <cfRule type="expression" dxfId="10" priority="9">
      <formula>$E$17:$E$40&gt;499.99</formula>
    </cfRule>
  </conditionalFormatting>
  <conditionalFormatting sqref="K17:K40">
    <cfRule type="expression" dxfId="9" priority="5">
      <formula>$E$17:$E$40&gt;499.99</formula>
    </cfRule>
  </conditionalFormatting>
  <conditionalFormatting sqref="M17:M40">
    <cfRule type="expression" dxfId="8" priority="3">
      <formula>$E$17:$E$40&gt;499.99</formula>
    </cfRule>
  </conditionalFormatting>
  <pageMargins left="0.75" right="0.25" top="1" bottom="0.75" header="0.3" footer="0.3"/>
  <pageSetup scale="40" orientation="landscape" r:id="rId1"/>
  <headerFooter>
    <oddFooter xml:space="preserve">&amp;R&amp;7&amp;P of &amp;N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V74"/>
  <sheetViews>
    <sheetView showGridLines="0" view="pageBreakPreview" topLeftCell="A21" zoomScale="83" zoomScaleNormal="70" zoomScaleSheetLayoutView="83" zoomScalePageLayoutView="90" workbookViewId="0">
      <selection activeCell="A48" sqref="A48"/>
    </sheetView>
  </sheetViews>
  <sheetFormatPr defaultRowHeight="15.75" x14ac:dyDescent="0.25"/>
  <cols>
    <col min="1" max="1" width="19.42578125" style="227" customWidth="1"/>
    <col min="2" max="2" width="35.140625" style="227" customWidth="1"/>
    <col min="3" max="3" width="35.140625" style="202" customWidth="1"/>
    <col min="4" max="4" width="12.85546875" style="228" customWidth="1"/>
    <col min="5" max="5" width="16" style="202" customWidth="1"/>
    <col min="6" max="6" width="20.140625" style="271" customWidth="1"/>
    <col min="7" max="7" width="20.140625" style="227" customWidth="1"/>
    <col min="8" max="8" width="14" style="202" customWidth="1"/>
    <col min="9" max="9" width="14" style="295" customWidth="1"/>
    <col min="10" max="10" width="10" style="295" customWidth="1"/>
    <col min="11" max="11" width="14" style="295" customWidth="1"/>
    <col min="12" max="12" width="10.140625" style="295" customWidth="1"/>
    <col min="13" max="13" width="14.140625" style="202" customWidth="1"/>
    <col min="14" max="14" width="9.5703125" style="202" customWidth="1"/>
    <col min="15" max="15" width="25.140625" style="270" customWidth="1"/>
    <col min="16" max="17" width="20" style="270" customWidth="1"/>
    <col min="18" max="18" width="19" style="240" customWidth="1"/>
    <col min="19" max="19" width="10.85546875" style="202" customWidth="1"/>
    <col min="20" max="16384" width="9.140625" style="202"/>
  </cols>
  <sheetData>
    <row r="1" spans="1:22" x14ac:dyDescent="0.25">
      <c r="A1" s="383" t="s">
        <v>176</v>
      </c>
      <c r="B1" s="383"/>
      <c r="C1" s="383"/>
      <c r="D1" s="383"/>
      <c r="E1" s="383"/>
      <c r="F1" s="383"/>
      <c r="G1" s="383"/>
      <c r="H1" s="383"/>
      <c r="I1" s="383"/>
      <c r="J1" s="383"/>
      <c r="K1" s="383"/>
      <c r="L1" s="383"/>
      <c r="M1" s="383"/>
      <c r="N1" s="383"/>
      <c r="O1" s="383"/>
      <c r="P1" s="383"/>
      <c r="Q1" s="383"/>
    </row>
    <row r="2" spans="1:22" x14ac:dyDescent="0.25">
      <c r="A2" s="383" t="s">
        <v>177</v>
      </c>
      <c r="B2" s="383"/>
      <c r="C2" s="383"/>
      <c r="D2" s="383"/>
      <c r="E2" s="383"/>
      <c r="F2" s="383"/>
      <c r="G2" s="383"/>
      <c r="H2" s="383"/>
      <c r="I2" s="383"/>
      <c r="J2" s="383"/>
      <c r="K2" s="383"/>
      <c r="L2" s="383"/>
      <c r="M2" s="383"/>
      <c r="N2" s="383"/>
      <c r="O2" s="383"/>
      <c r="P2" s="383"/>
      <c r="Q2" s="383"/>
    </row>
    <row r="3" spans="1:22" x14ac:dyDescent="0.25">
      <c r="A3" s="383" t="s">
        <v>178</v>
      </c>
      <c r="B3" s="383"/>
      <c r="C3" s="383"/>
      <c r="D3" s="383"/>
      <c r="E3" s="383"/>
      <c r="F3" s="383"/>
      <c r="G3" s="383"/>
      <c r="H3" s="383"/>
      <c r="I3" s="383"/>
      <c r="J3" s="383"/>
      <c r="K3" s="383"/>
      <c r="L3" s="383"/>
      <c r="M3" s="383"/>
      <c r="N3" s="383"/>
      <c r="O3" s="383"/>
      <c r="P3" s="383"/>
      <c r="Q3" s="383"/>
    </row>
    <row r="4" spans="1:22" x14ac:dyDescent="0.25">
      <c r="A4" s="383" t="s">
        <v>179</v>
      </c>
      <c r="B4" s="383"/>
      <c r="C4" s="383"/>
      <c r="D4" s="383"/>
      <c r="E4" s="383"/>
      <c r="F4" s="383"/>
      <c r="G4" s="383"/>
      <c r="H4" s="383"/>
      <c r="I4" s="383"/>
      <c r="J4" s="383"/>
      <c r="K4" s="383"/>
      <c r="L4" s="383"/>
      <c r="M4" s="383"/>
      <c r="N4" s="383"/>
      <c r="O4" s="383"/>
      <c r="P4" s="383"/>
      <c r="Q4" s="383"/>
    </row>
    <row r="5" spans="1:22" x14ac:dyDescent="0.25">
      <c r="A5" s="195"/>
      <c r="B5" s="196"/>
      <c r="C5" s="197"/>
      <c r="D5" s="198"/>
      <c r="E5" s="197"/>
      <c r="F5" s="199"/>
      <c r="G5" s="196"/>
      <c r="H5" s="197"/>
      <c r="I5" s="200"/>
      <c r="J5" s="200"/>
      <c r="K5" s="200"/>
      <c r="L5" s="200"/>
      <c r="M5" s="197"/>
      <c r="N5" s="197"/>
      <c r="O5" s="407"/>
      <c r="P5" s="407"/>
      <c r="Q5" s="201"/>
      <c r="R5" s="202"/>
    </row>
    <row r="6" spans="1:22" x14ac:dyDescent="0.25">
      <c r="A6" s="203"/>
      <c r="B6" s="410"/>
      <c r="C6" s="402"/>
      <c r="D6" s="411"/>
      <c r="E6" s="402"/>
      <c r="F6" s="412"/>
      <c r="G6" s="410"/>
      <c r="H6" s="402"/>
      <c r="I6" s="208"/>
      <c r="J6" s="208"/>
      <c r="K6" s="208"/>
      <c r="L6" s="208"/>
      <c r="M6" s="402"/>
      <c r="N6" s="402"/>
      <c r="O6" s="400"/>
      <c r="P6" s="400"/>
      <c r="Q6" s="209"/>
      <c r="R6" s="202"/>
    </row>
    <row r="7" spans="1:22" x14ac:dyDescent="0.25">
      <c r="A7" s="210" t="s">
        <v>29</v>
      </c>
      <c r="B7" s="410"/>
      <c r="C7" s="211"/>
      <c r="D7" s="212"/>
      <c r="E7" s="402"/>
      <c r="F7" s="413" t="s">
        <v>38</v>
      </c>
      <c r="G7" s="410"/>
      <c r="H7" s="211"/>
      <c r="I7" s="212"/>
      <c r="J7" s="414"/>
      <c r="K7" s="415" t="s">
        <v>150</v>
      </c>
      <c r="L7" s="208"/>
      <c r="M7" s="401"/>
      <c r="N7" s="401"/>
      <c r="O7" s="408"/>
      <c r="P7" s="401"/>
      <c r="Q7" s="416"/>
      <c r="R7" s="202"/>
    </row>
    <row r="8" spans="1:22" x14ac:dyDescent="0.25">
      <c r="A8" s="219"/>
      <c r="B8" s="410"/>
      <c r="C8" s="402"/>
      <c r="D8" s="411"/>
      <c r="E8" s="402"/>
      <c r="F8" s="412"/>
      <c r="G8" s="410"/>
      <c r="H8" s="402"/>
      <c r="I8" s="402"/>
      <c r="J8" s="220"/>
      <c r="K8" s="208"/>
      <c r="L8" s="208"/>
      <c r="M8" s="402"/>
      <c r="N8" s="402"/>
      <c r="O8" s="402"/>
      <c r="P8" s="402"/>
      <c r="Q8" s="221"/>
      <c r="R8" s="202"/>
    </row>
    <row r="9" spans="1:22" x14ac:dyDescent="0.25">
      <c r="A9" s="210" t="s">
        <v>105</v>
      </c>
      <c r="B9" s="410"/>
      <c r="C9" s="211"/>
      <c r="D9" s="212"/>
      <c r="E9" s="402"/>
      <c r="F9" s="222" t="s">
        <v>104</v>
      </c>
      <c r="G9" s="410"/>
      <c r="H9" s="212"/>
      <c r="I9" s="212"/>
      <c r="J9" s="223"/>
      <c r="K9" s="415" t="s">
        <v>151</v>
      </c>
      <c r="L9" s="402"/>
      <c r="M9" s="402"/>
      <c r="N9" s="402"/>
      <c r="O9" s="225"/>
      <c r="P9" s="208"/>
      <c r="Q9" s="417"/>
      <c r="R9" s="202"/>
    </row>
    <row r="10" spans="1:22" x14ac:dyDescent="0.25">
      <c r="A10" s="219"/>
      <c r="B10" s="410"/>
      <c r="C10" s="402"/>
      <c r="D10" s="411"/>
      <c r="E10" s="402"/>
      <c r="F10" s="412"/>
      <c r="G10" s="410"/>
      <c r="H10" s="402"/>
      <c r="I10" s="208"/>
      <c r="J10" s="208"/>
      <c r="K10" s="208"/>
      <c r="L10" s="208"/>
      <c r="M10" s="402"/>
      <c r="N10" s="402"/>
      <c r="O10" s="400"/>
      <c r="P10" s="400"/>
      <c r="Q10" s="209"/>
      <c r="R10" s="202"/>
    </row>
    <row r="11" spans="1:22" ht="18" x14ac:dyDescent="0.25">
      <c r="A11" s="210" t="s">
        <v>97</v>
      </c>
      <c r="B11" s="410"/>
      <c r="C11" s="211"/>
      <c r="D11" s="212"/>
      <c r="E11" s="411"/>
      <c r="F11" s="415" t="s">
        <v>199</v>
      </c>
      <c r="G11" s="402"/>
      <c r="H11" s="212"/>
      <c r="I11" s="225"/>
      <c r="J11" s="414"/>
      <c r="K11" s="402"/>
      <c r="L11" s="402"/>
      <c r="M11" s="402"/>
      <c r="N11" s="402"/>
      <c r="O11" s="400"/>
      <c r="P11" s="400"/>
      <c r="Q11" s="209"/>
      <c r="R11" s="226"/>
      <c r="S11" s="227"/>
      <c r="T11" s="227"/>
      <c r="V11" s="228"/>
    </row>
    <row r="12" spans="1:22" x14ac:dyDescent="0.25">
      <c r="A12" s="229"/>
      <c r="B12" s="211"/>
      <c r="C12" s="212"/>
      <c r="D12" s="230"/>
      <c r="E12" s="212"/>
      <c r="F12" s="231"/>
      <c r="G12" s="211"/>
      <c r="H12" s="212"/>
      <c r="I12" s="225"/>
      <c r="J12" s="225"/>
      <c r="K12" s="225"/>
      <c r="L12" s="225"/>
      <c r="M12" s="212"/>
      <c r="N12" s="212"/>
      <c r="O12" s="409"/>
      <c r="P12" s="409"/>
      <c r="Q12" s="232"/>
      <c r="R12" s="202"/>
    </row>
    <row r="13" spans="1:22" x14ac:dyDescent="0.25">
      <c r="A13" s="233"/>
      <c r="B13" s="234"/>
      <c r="C13" s="235"/>
      <c r="D13" s="236"/>
      <c r="E13" s="235"/>
      <c r="F13" s="237"/>
      <c r="G13" s="234"/>
      <c r="H13" s="235"/>
      <c r="I13" s="238"/>
      <c r="J13" s="238"/>
      <c r="K13" s="238"/>
      <c r="L13" s="238"/>
      <c r="M13" s="235"/>
      <c r="N13" s="235"/>
      <c r="O13" s="239"/>
      <c r="P13" s="239"/>
      <c r="Q13" s="239"/>
      <c r="S13" s="241"/>
      <c r="V13" s="242"/>
    </row>
    <row r="14" spans="1:22" ht="31.5" customHeight="1" x14ac:dyDescent="0.25">
      <c r="A14" s="384" t="s">
        <v>204</v>
      </c>
      <c r="B14" s="385"/>
      <c r="C14" s="385"/>
      <c r="D14" s="385"/>
      <c r="E14" s="386"/>
      <c r="F14" s="387" t="s">
        <v>205</v>
      </c>
      <c r="G14" s="388"/>
      <c r="H14" s="389"/>
      <c r="I14" s="384" t="s">
        <v>206</v>
      </c>
      <c r="J14" s="385"/>
      <c r="K14" s="385"/>
      <c r="L14" s="386"/>
      <c r="M14" s="384" t="s">
        <v>207</v>
      </c>
      <c r="N14" s="385"/>
      <c r="O14" s="385"/>
      <c r="P14" s="385"/>
      <c r="Q14" s="386"/>
      <c r="R14" s="202"/>
    </row>
    <row r="15" spans="1:22" ht="18" x14ac:dyDescent="0.25">
      <c r="A15" s="306" t="s">
        <v>174</v>
      </c>
      <c r="B15" s="307"/>
      <c r="C15" s="307"/>
      <c r="D15" s="308"/>
      <c r="E15" s="309"/>
      <c r="F15" s="310"/>
      <c r="G15" s="311"/>
      <c r="H15" s="306"/>
      <c r="I15" s="308"/>
      <c r="J15" s="308"/>
      <c r="K15" s="308"/>
      <c r="L15" s="308"/>
      <c r="M15" s="418"/>
      <c r="N15" s="418"/>
      <c r="O15" s="403"/>
      <c r="P15" s="403"/>
      <c r="Q15" s="403"/>
      <c r="R15" s="305" t="s">
        <v>190</v>
      </c>
    </row>
    <row r="16" spans="1:22" s="247" customFormat="1" ht="49.5" x14ac:dyDescent="0.25">
      <c r="A16" s="312" t="s">
        <v>153</v>
      </c>
      <c r="B16" s="313" t="s">
        <v>182</v>
      </c>
      <c r="C16" s="314" t="s">
        <v>183</v>
      </c>
      <c r="D16" s="315" t="s">
        <v>4</v>
      </c>
      <c r="E16" s="316" t="s">
        <v>188</v>
      </c>
      <c r="F16" s="343" t="s">
        <v>189</v>
      </c>
      <c r="G16" s="343" t="s">
        <v>194</v>
      </c>
      <c r="H16" s="344" t="s">
        <v>162</v>
      </c>
      <c r="I16" s="369" t="s">
        <v>34</v>
      </c>
      <c r="J16" s="370"/>
      <c r="K16" s="369" t="s">
        <v>106</v>
      </c>
      <c r="L16" s="370"/>
      <c r="M16" s="369" t="s">
        <v>195</v>
      </c>
      <c r="N16" s="370"/>
      <c r="O16" s="314" t="s">
        <v>200</v>
      </c>
      <c r="P16" s="359" t="s">
        <v>212</v>
      </c>
      <c r="Q16" s="359" t="s">
        <v>213</v>
      </c>
      <c r="R16" s="247" t="s">
        <v>186</v>
      </c>
    </row>
    <row r="17" spans="1:18" x14ac:dyDescent="0.25">
      <c r="A17" s="317"/>
      <c r="B17" s="318"/>
      <c r="C17" s="319"/>
      <c r="D17" s="297">
        <v>0</v>
      </c>
      <c r="E17" s="320">
        <v>0</v>
      </c>
      <c r="F17" s="345">
        <f t="shared" ref="F17:F35" si="0">+D17*E17</f>
        <v>0</v>
      </c>
      <c r="G17" s="346" t="e">
        <f>+E17+($F$38/$F$36*E17)</f>
        <v>#DIV/0!</v>
      </c>
      <c r="H17" s="347" t="e">
        <f>IF(+G17="","",+IF($G17&gt;999.99,"Yes","No"))</f>
        <v>#DIV/0!</v>
      </c>
      <c r="I17" s="371"/>
      <c r="J17" s="372"/>
      <c r="K17" s="371"/>
      <c r="L17" s="372"/>
      <c r="M17" s="371"/>
      <c r="N17" s="372"/>
      <c r="O17" s="321"/>
      <c r="P17" s="321"/>
      <c r="Q17" s="321"/>
      <c r="R17" s="202" t="e">
        <f>+G17*D17</f>
        <v>#DIV/0!</v>
      </c>
    </row>
    <row r="18" spans="1:18" x14ac:dyDescent="0.25">
      <c r="A18" s="301"/>
      <c r="B18" s="322"/>
      <c r="C18" s="319"/>
      <c r="D18" s="297">
        <v>0</v>
      </c>
      <c r="E18" s="323">
        <v>0</v>
      </c>
      <c r="F18" s="348">
        <f t="shared" si="0"/>
        <v>0</v>
      </c>
      <c r="G18" s="349" t="e">
        <f t="shared" ref="G18:G35" si="1">+E18+($F$38/$F$36*E18)</f>
        <v>#DIV/0!</v>
      </c>
      <c r="H18" s="347" t="e">
        <f t="shared" ref="H18:H35" si="2">IF(+G18="","",+IF($G18&gt;999.99,"Yes","No"))</f>
        <v>#DIV/0!</v>
      </c>
      <c r="I18" s="363"/>
      <c r="J18" s="364"/>
      <c r="K18" s="363"/>
      <c r="L18" s="364"/>
      <c r="M18" s="363"/>
      <c r="N18" s="364"/>
      <c r="O18" s="324"/>
      <c r="P18" s="324"/>
      <c r="Q18" s="324"/>
      <c r="R18" s="202" t="e">
        <f t="shared" ref="R18:R35" si="3">+G18*D18</f>
        <v>#DIV/0!</v>
      </c>
    </row>
    <row r="19" spans="1:18" x14ac:dyDescent="0.25">
      <c r="A19" s="301"/>
      <c r="B19" s="322"/>
      <c r="C19" s="319"/>
      <c r="D19" s="297">
        <v>0</v>
      </c>
      <c r="E19" s="323">
        <v>0</v>
      </c>
      <c r="F19" s="348">
        <f t="shared" si="0"/>
        <v>0</v>
      </c>
      <c r="G19" s="349" t="e">
        <f t="shared" si="1"/>
        <v>#DIV/0!</v>
      </c>
      <c r="H19" s="347" t="e">
        <f t="shared" si="2"/>
        <v>#DIV/0!</v>
      </c>
      <c r="I19" s="363"/>
      <c r="J19" s="364"/>
      <c r="K19" s="363"/>
      <c r="L19" s="364"/>
      <c r="M19" s="363"/>
      <c r="N19" s="364"/>
      <c r="O19" s="324"/>
      <c r="P19" s="324"/>
      <c r="Q19" s="324"/>
      <c r="R19" s="202" t="e">
        <f t="shared" si="3"/>
        <v>#DIV/0!</v>
      </c>
    </row>
    <row r="20" spans="1:18" x14ac:dyDescent="0.25">
      <c r="A20" s="301"/>
      <c r="B20" s="322"/>
      <c r="C20" s="319"/>
      <c r="D20" s="297">
        <v>0</v>
      </c>
      <c r="E20" s="323">
        <v>0</v>
      </c>
      <c r="F20" s="348">
        <f t="shared" si="0"/>
        <v>0</v>
      </c>
      <c r="G20" s="349" t="e">
        <f t="shared" si="1"/>
        <v>#DIV/0!</v>
      </c>
      <c r="H20" s="347" t="e">
        <f t="shared" si="2"/>
        <v>#DIV/0!</v>
      </c>
      <c r="I20" s="363"/>
      <c r="J20" s="364"/>
      <c r="K20" s="363"/>
      <c r="L20" s="364"/>
      <c r="M20" s="363"/>
      <c r="N20" s="364"/>
      <c r="O20" s="324"/>
      <c r="P20" s="324"/>
      <c r="Q20" s="324"/>
      <c r="R20" s="202" t="e">
        <f t="shared" si="3"/>
        <v>#DIV/0!</v>
      </c>
    </row>
    <row r="21" spans="1:18" x14ac:dyDescent="0.25">
      <c r="A21" s="301"/>
      <c r="B21" s="322"/>
      <c r="C21" s="319"/>
      <c r="D21" s="298">
        <v>0</v>
      </c>
      <c r="E21" s="325">
        <v>0</v>
      </c>
      <c r="F21" s="348">
        <f t="shared" si="0"/>
        <v>0</v>
      </c>
      <c r="G21" s="350" t="e">
        <f t="shared" si="1"/>
        <v>#DIV/0!</v>
      </c>
      <c r="H21" s="347" t="e">
        <f t="shared" si="2"/>
        <v>#DIV/0!</v>
      </c>
      <c r="I21" s="363"/>
      <c r="J21" s="364"/>
      <c r="K21" s="363"/>
      <c r="L21" s="364"/>
      <c r="M21" s="363"/>
      <c r="N21" s="364"/>
      <c r="O21" s="326"/>
      <c r="P21" s="324"/>
      <c r="Q21" s="324"/>
      <c r="R21" s="202" t="e">
        <f t="shared" si="3"/>
        <v>#DIV/0!</v>
      </c>
    </row>
    <row r="22" spans="1:18" x14ac:dyDescent="0.25">
      <c r="A22" s="327"/>
      <c r="B22" s="328"/>
      <c r="C22" s="329"/>
      <c r="D22" s="298">
        <v>0</v>
      </c>
      <c r="E22" s="325">
        <v>0</v>
      </c>
      <c r="F22" s="348">
        <f t="shared" si="0"/>
        <v>0</v>
      </c>
      <c r="G22" s="350" t="e">
        <f t="shared" si="1"/>
        <v>#DIV/0!</v>
      </c>
      <c r="H22" s="347" t="e">
        <f t="shared" si="2"/>
        <v>#DIV/0!</v>
      </c>
      <c r="I22" s="363"/>
      <c r="J22" s="364"/>
      <c r="K22" s="363"/>
      <c r="L22" s="364"/>
      <c r="M22" s="363"/>
      <c r="N22" s="364"/>
      <c r="O22" s="326"/>
      <c r="P22" s="324"/>
      <c r="Q22" s="324"/>
      <c r="R22" s="202" t="e">
        <f t="shared" si="3"/>
        <v>#DIV/0!</v>
      </c>
    </row>
    <row r="23" spans="1:18" x14ac:dyDescent="0.25">
      <c r="A23" s="301"/>
      <c r="B23" s="322"/>
      <c r="C23" s="319"/>
      <c r="D23" s="297">
        <v>0</v>
      </c>
      <c r="E23" s="330">
        <v>0</v>
      </c>
      <c r="F23" s="348">
        <f t="shared" si="0"/>
        <v>0</v>
      </c>
      <c r="G23" s="350" t="e">
        <f t="shared" si="1"/>
        <v>#DIV/0!</v>
      </c>
      <c r="H23" s="347" t="e">
        <f t="shared" si="2"/>
        <v>#DIV/0!</v>
      </c>
      <c r="I23" s="363"/>
      <c r="J23" s="364"/>
      <c r="K23" s="363"/>
      <c r="L23" s="364"/>
      <c r="M23" s="363"/>
      <c r="N23" s="364"/>
      <c r="O23" s="326"/>
      <c r="P23" s="324"/>
      <c r="Q23" s="324"/>
      <c r="R23" s="202" t="e">
        <f t="shared" si="3"/>
        <v>#DIV/0!</v>
      </c>
    </row>
    <row r="24" spans="1:18" x14ac:dyDescent="0.25">
      <c r="A24" s="301"/>
      <c r="B24" s="322"/>
      <c r="C24" s="319"/>
      <c r="D24" s="297">
        <v>0</v>
      </c>
      <c r="E24" s="330">
        <v>0</v>
      </c>
      <c r="F24" s="348">
        <f t="shared" si="0"/>
        <v>0</v>
      </c>
      <c r="G24" s="350" t="e">
        <f t="shared" si="1"/>
        <v>#DIV/0!</v>
      </c>
      <c r="H24" s="347" t="e">
        <f t="shared" si="2"/>
        <v>#DIV/0!</v>
      </c>
      <c r="I24" s="363"/>
      <c r="J24" s="364"/>
      <c r="K24" s="363"/>
      <c r="L24" s="364"/>
      <c r="M24" s="363"/>
      <c r="N24" s="364"/>
      <c r="O24" s="326"/>
      <c r="P24" s="324"/>
      <c r="Q24" s="324"/>
      <c r="R24" s="202" t="e">
        <f t="shared" si="3"/>
        <v>#DIV/0!</v>
      </c>
    </row>
    <row r="25" spans="1:18" x14ac:dyDescent="0.25">
      <c r="A25" s="301"/>
      <c r="B25" s="322"/>
      <c r="C25" s="319"/>
      <c r="D25" s="297">
        <v>0</v>
      </c>
      <c r="E25" s="323">
        <v>0</v>
      </c>
      <c r="F25" s="348">
        <f t="shared" si="0"/>
        <v>0</v>
      </c>
      <c r="G25" s="350" t="e">
        <f t="shared" si="1"/>
        <v>#DIV/0!</v>
      </c>
      <c r="H25" s="347" t="e">
        <f t="shared" si="2"/>
        <v>#DIV/0!</v>
      </c>
      <c r="I25" s="363"/>
      <c r="J25" s="364"/>
      <c r="K25" s="363"/>
      <c r="L25" s="364"/>
      <c r="M25" s="363"/>
      <c r="N25" s="364"/>
      <c r="O25" s="324"/>
      <c r="P25" s="324"/>
      <c r="Q25" s="324"/>
      <c r="R25" s="202" t="e">
        <f t="shared" si="3"/>
        <v>#DIV/0!</v>
      </c>
    </row>
    <row r="26" spans="1:18" ht="15" customHeight="1" x14ac:dyDescent="0.25">
      <c r="A26" s="301"/>
      <c r="B26" s="322"/>
      <c r="C26" s="319"/>
      <c r="D26" s="297">
        <v>0</v>
      </c>
      <c r="E26" s="323">
        <v>0</v>
      </c>
      <c r="F26" s="348">
        <f t="shared" si="0"/>
        <v>0</v>
      </c>
      <c r="G26" s="350" t="e">
        <f t="shared" si="1"/>
        <v>#DIV/0!</v>
      </c>
      <c r="H26" s="347" t="e">
        <f t="shared" si="2"/>
        <v>#DIV/0!</v>
      </c>
      <c r="I26" s="363"/>
      <c r="J26" s="364"/>
      <c r="K26" s="363"/>
      <c r="L26" s="364"/>
      <c r="M26" s="363"/>
      <c r="N26" s="364"/>
      <c r="O26" s="331"/>
      <c r="P26" s="331"/>
      <c r="Q26" s="331"/>
      <c r="R26" s="202" t="e">
        <f t="shared" si="3"/>
        <v>#DIV/0!</v>
      </c>
    </row>
    <row r="27" spans="1:18" x14ac:dyDescent="0.25">
      <c r="A27" s="301"/>
      <c r="B27" s="322"/>
      <c r="C27" s="319"/>
      <c r="D27" s="297">
        <v>0</v>
      </c>
      <c r="E27" s="323">
        <v>0</v>
      </c>
      <c r="F27" s="348">
        <f t="shared" si="0"/>
        <v>0</v>
      </c>
      <c r="G27" s="350" t="e">
        <f t="shared" si="1"/>
        <v>#DIV/0!</v>
      </c>
      <c r="H27" s="347" t="e">
        <f t="shared" si="2"/>
        <v>#DIV/0!</v>
      </c>
      <c r="I27" s="363"/>
      <c r="J27" s="364"/>
      <c r="K27" s="363"/>
      <c r="L27" s="364"/>
      <c r="M27" s="363"/>
      <c r="N27" s="364"/>
      <c r="O27" s="331"/>
      <c r="P27" s="331"/>
      <c r="Q27" s="331"/>
      <c r="R27" s="202" t="e">
        <f t="shared" si="3"/>
        <v>#DIV/0!</v>
      </c>
    </row>
    <row r="28" spans="1:18" x14ac:dyDescent="0.25">
      <c r="A28" s="301"/>
      <c r="B28" s="322"/>
      <c r="C28" s="319"/>
      <c r="D28" s="297">
        <v>0</v>
      </c>
      <c r="E28" s="323">
        <v>0</v>
      </c>
      <c r="F28" s="348">
        <f t="shared" si="0"/>
        <v>0</v>
      </c>
      <c r="G28" s="350" t="e">
        <f t="shared" si="1"/>
        <v>#DIV/0!</v>
      </c>
      <c r="H28" s="347" t="e">
        <f t="shared" si="2"/>
        <v>#DIV/0!</v>
      </c>
      <c r="I28" s="363"/>
      <c r="J28" s="364"/>
      <c r="K28" s="363"/>
      <c r="L28" s="364"/>
      <c r="M28" s="363"/>
      <c r="N28" s="364"/>
      <c r="O28" s="331"/>
      <c r="P28" s="331"/>
      <c r="Q28" s="331"/>
      <c r="R28" s="202" t="e">
        <f t="shared" si="3"/>
        <v>#DIV/0!</v>
      </c>
    </row>
    <row r="29" spans="1:18" x14ac:dyDescent="0.25">
      <c r="A29" s="301"/>
      <c r="B29" s="322"/>
      <c r="C29" s="319"/>
      <c r="D29" s="297">
        <v>0</v>
      </c>
      <c r="E29" s="323">
        <v>0</v>
      </c>
      <c r="F29" s="348">
        <f t="shared" si="0"/>
        <v>0</v>
      </c>
      <c r="G29" s="350" t="e">
        <f t="shared" si="1"/>
        <v>#DIV/0!</v>
      </c>
      <c r="H29" s="347" t="e">
        <f t="shared" si="2"/>
        <v>#DIV/0!</v>
      </c>
      <c r="I29" s="363"/>
      <c r="J29" s="364"/>
      <c r="K29" s="363"/>
      <c r="L29" s="364"/>
      <c r="M29" s="363"/>
      <c r="N29" s="364"/>
      <c r="O29" s="324"/>
      <c r="P29" s="324"/>
      <c r="Q29" s="324"/>
      <c r="R29" s="202" t="e">
        <f t="shared" si="3"/>
        <v>#DIV/0!</v>
      </c>
    </row>
    <row r="30" spans="1:18" x14ac:dyDescent="0.25">
      <c r="A30" s="327"/>
      <c r="B30" s="322"/>
      <c r="C30" s="319"/>
      <c r="D30" s="297">
        <v>0</v>
      </c>
      <c r="E30" s="323">
        <v>0</v>
      </c>
      <c r="F30" s="348">
        <f t="shared" si="0"/>
        <v>0</v>
      </c>
      <c r="G30" s="350" t="e">
        <f t="shared" si="1"/>
        <v>#DIV/0!</v>
      </c>
      <c r="H30" s="347" t="e">
        <f t="shared" si="2"/>
        <v>#DIV/0!</v>
      </c>
      <c r="I30" s="363"/>
      <c r="J30" s="364"/>
      <c r="K30" s="363"/>
      <c r="L30" s="364"/>
      <c r="M30" s="363"/>
      <c r="N30" s="364"/>
      <c r="O30" s="324"/>
      <c r="P30" s="324"/>
      <c r="Q30" s="324"/>
      <c r="R30" s="202" t="e">
        <f t="shared" si="3"/>
        <v>#DIV/0!</v>
      </c>
    </row>
    <row r="31" spans="1:18" x14ac:dyDescent="0.25">
      <c r="A31" s="332" t="s">
        <v>154</v>
      </c>
      <c r="B31" s="322"/>
      <c r="C31" s="319"/>
      <c r="D31" s="297">
        <v>0</v>
      </c>
      <c r="E31" s="323">
        <v>0</v>
      </c>
      <c r="F31" s="348">
        <f t="shared" si="0"/>
        <v>0</v>
      </c>
      <c r="G31" s="349" t="e">
        <f t="shared" si="1"/>
        <v>#DIV/0!</v>
      </c>
      <c r="H31" s="347" t="e">
        <f t="shared" si="2"/>
        <v>#DIV/0!</v>
      </c>
      <c r="I31" s="363"/>
      <c r="J31" s="364"/>
      <c r="K31" s="363"/>
      <c r="L31" s="364"/>
      <c r="M31" s="363"/>
      <c r="N31" s="364"/>
      <c r="O31" s="324"/>
      <c r="P31" s="324"/>
      <c r="Q31" s="324"/>
      <c r="R31" s="202" t="e">
        <f t="shared" si="3"/>
        <v>#DIV/0!</v>
      </c>
    </row>
    <row r="32" spans="1:18" x14ac:dyDescent="0.25">
      <c r="A32" s="301" t="str">
        <f>IF(B32&lt;&gt;"",+#REF!+1,"")</f>
        <v/>
      </c>
      <c r="B32" s="322"/>
      <c r="C32" s="319"/>
      <c r="D32" s="297">
        <v>0</v>
      </c>
      <c r="E32" s="323">
        <v>0</v>
      </c>
      <c r="F32" s="348">
        <f t="shared" si="0"/>
        <v>0</v>
      </c>
      <c r="G32" s="349" t="e">
        <f t="shared" si="1"/>
        <v>#DIV/0!</v>
      </c>
      <c r="H32" s="347" t="e">
        <f t="shared" si="2"/>
        <v>#DIV/0!</v>
      </c>
      <c r="I32" s="363"/>
      <c r="J32" s="364"/>
      <c r="K32" s="363"/>
      <c r="L32" s="364"/>
      <c r="M32" s="363"/>
      <c r="N32" s="364"/>
      <c r="O32" s="324"/>
      <c r="P32" s="324"/>
      <c r="Q32" s="324"/>
      <c r="R32" s="202" t="e">
        <f t="shared" si="3"/>
        <v>#DIV/0!</v>
      </c>
    </row>
    <row r="33" spans="1:19" x14ac:dyDescent="0.25">
      <c r="A33" s="301" t="str">
        <f t="shared" ref="A33:A35" si="4">IF(B33&lt;&gt;"",+A32+1,"")</f>
        <v/>
      </c>
      <c r="B33" s="322"/>
      <c r="C33" s="319"/>
      <c r="D33" s="297">
        <v>0</v>
      </c>
      <c r="E33" s="323">
        <v>0</v>
      </c>
      <c r="F33" s="348">
        <f t="shared" si="0"/>
        <v>0</v>
      </c>
      <c r="G33" s="349" t="e">
        <f t="shared" si="1"/>
        <v>#DIV/0!</v>
      </c>
      <c r="H33" s="347" t="e">
        <f t="shared" si="2"/>
        <v>#DIV/0!</v>
      </c>
      <c r="I33" s="363"/>
      <c r="J33" s="364"/>
      <c r="K33" s="363"/>
      <c r="L33" s="364"/>
      <c r="M33" s="363"/>
      <c r="N33" s="364"/>
      <c r="O33" s="324"/>
      <c r="P33" s="324"/>
      <c r="Q33" s="324"/>
      <c r="R33" s="202" t="e">
        <f t="shared" si="3"/>
        <v>#DIV/0!</v>
      </c>
    </row>
    <row r="34" spans="1:19" x14ac:dyDescent="0.25">
      <c r="A34" s="301" t="str">
        <f t="shared" si="4"/>
        <v/>
      </c>
      <c r="B34" s="322"/>
      <c r="C34" s="319"/>
      <c r="D34" s="297">
        <v>0</v>
      </c>
      <c r="E34" s="323">
        <v>0</v>
      </c>
      <c r="F34" s="348">
        <f t="shared" si="0"/>
        <v>0</v>
      </c>
      <c r="G34" s="349" t="e">
        <f t="shared" si="1"/>
        <v>#DIV/0!</v>
      </c>
      <c r="H34" s="347" t="e">
        <f t="shared" si="2"/>
        <v>#DIV/0!</v>
      </c>
      <c r="I34" s="363"/>
      <c r="J34" s="364"/>
      <c r="K34" s="363"/>
      <c r="L34" s="364"/>
      <c r="M34" s="363"/>
      <c r="N34" s="364"/>
      <c r="O34" s="324"/>
      <c r="P34" s="324"/>
      <c r="Q34" s="324"/>
      <c r="R34" s="202" t="e">
        <f t="shared" si="3"/>
        <v>#DIV/0!</v>
      </c>
    </row>
    <row r="35" spans="1:19" x14ac:dyDescent="0.25">
      <c r="A35" s="302" t="str">
        <f t="shared" si="4"/>
        <v/>
      </c>
      <c r="B35" s="333"/>
      <c r="C35" s="334"/>
      <c r="D35" s="335">
        <v>0</v>
      </c>
      <c r="E35" s="336">
        <v>0</v>
      </c>
      <c r="F35" s="351">
        <f t="shared" si="0"/>
        <v>0</v>
      </c>
      <c r="G35" s="352" t="e">
        <f t="shared" si="1"/>
        <v>#DIV/0!</v>
      </c>
      <c r="H35" s="347" t="e">
        <f t="shared" si="2"/>
        <v>#DIV/0!</v>
      </c>
      <c r="I35" s="365"/>
      <c r="J35" s="366"/>
      <c r="K35" s="365"/>
      <c r="L35" s="366"/>
      <c r="M35" s="365"/>
      <c r="N35" s="366"/>
      <c r="O35" s="337"/>
      <c r="P35" s="337"/>
      <c r="Q35" s="337"/>
      <c r="R35" s="202" t="e">
        <f t="shared" si="3"/>
        <v>#DIV/0!</v>
      </c>
    </row>
    <row r="36" spans="1:19" x14ac:dyDescent="0.25">
      <c r="A36" s="301"/>
      <c r="B36" s="322"/>
      <c r="C36" s="338" t="s">
        <v>187</v>
      </c>
      <c r="D36" s="339">
        <f>SUM(D17:D35)</f>
        <v>0</v>
      </c>
      <c r="E36" s="340" t="s">
        <v>155</v>
      </c>
      <c r="F36" s="353">
        <f>SUM(F17:F35)</f>
        <v>0</v>
      </c>
      <c r="G36" s="254"/>
      <c r="H36" s="301"/>
      <c r="I36" s="363"/>
      <c r="J36" s="364"/>
      <c r="K36" s="363"/>
      <c r="L36" s="364"/>
      <c r="M36" s="378"/>
      <c r="N36" s="379"/>
      <c r="O36" s="324"/>
      <c r="P36" s="324"/>
      <c r="Q36" s="324"/>
      <c r="R36" s="202" t="e">
        <f>SUM(R17:R35)</f>
        <v>#DIV/0!</v>
      </c>
    </row>
    <row r="37" spans="1:19" x14ac:dyDescent="0.25">
      <c r="A37" s="301"/>
      <c r="B37" s="322"/>
      <c r="C37" s="319"/>
      <c r="D37" s="322"/>
      <c r="E37" s="341"/>
      <c r="F37" s="341"/>
      <c r="G37" s="254"/>
      <c r="H37" s="301"/>
      <c r="I37" s="322"/>
      <c r="J37" s="341"/>
      <c r="K37" s="322"/>
      <c r="L37" s="341"/>
      <c r="M37" s="322"/>
      <c r="N37" s="341"/>
      <c r="O37" s="324"/>
      <c r="P37" s="324"/>
      <c r="Q37" s="324"/>
      <c r="R37" s="202"/>
    </row>
    <row r="38" spans="1:19" x14ac:dyDescent="0.25">
      <c r="A38" s="301"/>
      <c r="B38" s="322"/>
      <c r="C38" s="319"/>
      <c r="D38" s="322"/>
      <c r="E38" s="340" t="s">
        <v>185</v>
      </c>
      <c r="F38" s="342">
        <v>0</v>
      </c>
      <c r="G38" s="254"/>
      <c r="H38" s="301"/>
      <c r="I38" s="322"/>
      <c r="J38" s="341"/>
      <c r="K38" s="322"/>
      <c r="L38" s="341"/>
      <c r="M38" s="322"/>
      <c r="N38" s="340"/>
      <c r="O38" s="324"/>
      <c r="P38" s="324"/>
      <c r="Q38" s="324"/>
      <c r="R38" s="303" t="e">
        <f>+R36-F40</f>
        <v>#DIV/0!</v>
      </c>
      <c r="S38" s="202" t="s">
        <v>191</v>
      </c>
    </row>
    <row r="39" spans="1:19" x14ac:dyDescent="0.25">
      <c r="A39" s="301" t="str">
        <f>IF(B39&lt;&gt;"",+A36+1,"")</f>
        <v/>
      </c>
      <c r="B39" s="322"/>
      <c r="C39" s="319"/>
      <c r="D39" s="363"/>
      <c r="E39" s="364"/>
      <c r="F39" s="341"/>
      <c r="G39" s="254"/>
      <c r="H39" s="301" t="str">
        <f t="shared" ref="H39" si="5">IF(+E39="","",+IF($E39&gt;499.99,"Yes","No"))</f>
        <v/>
      </c>
      <c r="I39" s="363"/>
      <c r="J39" s="364"/>
      <c r="K39" s="363"/>
      <c r="L39" s="382"/>
      <c r="M39" s="363"/>
      <c r="N39" s="364"/>
      <c r="O39" s="326"/>
      <c r="P39" s="324"/>
      <c r="Q39" s="324"/>
      <c r="R39" s="202"/>
    </row>
    <row r="40" spans="1:19" ht="18" x14ac:dyDescent="0.25">
      <c r="A40" s="302"/>
      <c r="B40" s="333"/>
      <c r="C40" s="334"/>
      <c r="D40" s="367" t="s">
        <v>175</v>
      </c>
      <c r="E40" s="368"/>
      <c r="F40" s="354">
        <f>+F36+F38</f>
        <v>0</v>
      </c>
      <c r="G40" s="263"/>
      <c r="H40" s="302" t="str">
        <f>IF(+E40="","",+IF($E40&gt;499.99,"Yes","No"))</f>
        <v/>
      </c>
      <c r="I40" s="365"/>
      <c r="J40" s="366"/>
      <c r="K40" s="365"/>
      <c r="L40" s="366"/>
      <c r="M40" s="380"/>
      <c r="N40" s="381"/>
      <c r="O40" s="337"/>
      <c r="P40" s="337"/>
      <c r="Q40" s="337"/>
      <c r="R40" s="202"/>
    </row>
    <row r="41" spans="1:19" x14ac:dyDescent="0.25">
      <c r="B41" s="234"/>
      <c r="C41" s="235"/>
      <c r="D41" s="236"/>
      <c r="E41" s="235"/>
      <c r="F41" s="268"/>
      <c r="G41" s="234"/>
      <c r="H41" s="235"/>
      <c r="I41" s="238"/>
      <c r="J41" s="238"/>
      <c r="K41" s="238"/>
      <c r="L41" s="238"/>
      <c r="M41" s="269"/>
      <c r="N41" s="269"/>
      <c r="O41" s="235"/>
      <c r="P41" s="235"/>
      <c r="Q41" s="235"/>
      <c r="R41" s="270"/>
      <c r="S41" s="240"/>
    </row>
    <row r="42" spans="1:19" x14ac:dyDescent="0.25">
      <c r="A42" s="425" t="s">
        <v>68</v>
      </c>
      <c r="B42" s="426"/>
      <c r="C42" s="426"/>
      <c r="D42" s="427"/>
      <c r="E42" s="426"/>
      <c r="F42" s="428"/>
      <c r="G42" s="429"/>
      <c r="H42" s="430"/>
      <c r="I42" s="430"/>
      <c r="J42" s="430"/>
      <c r="K42" s="430"/>
      <c r="L42" s="426"/>
      <c r="M42" s="431"/>
      <c r="N42" s="431"/>
      <c r="O42" s="423"/>
      <c r="P42" s="423"/>
      <c r="Q42" s="424"/>
      <c r="R42" s="202"/>
    </row>
    <row r="43" spans="1:19" x14ac:dyDescent="0.25">
      <c r="A43" s="432" t="s">
        <v>152</v>
      </c>
      <c r="B43" s="433"/>
      <c r="C43" s="433"/>
      <c r="D43" s="434"/>
      <c r="E43" s="433"/>
      <c r="F43" s="435"/>
      <c r="G43" s="436"/>
      <c r="H43" s="437"/>
      <c r="I43" s="438"/>
      <c r="J43" s="438"/>
      <c r="K43" s="439"/>
      <c r="L43" s="433"/>
      <c r="M43" s="440"/>
      <c r="N43" s="440"/>
      <c r="O43" s="441"/>
      <c r="P43" s="441"/>
      <c r="Q43" s="442"/>
      <c r="R43" s="202"/>
    </row>
    <row r="44" spans="1:19" x14ac:dyDescent="0.25">
      <c r="A44" s="285" t="s">
        <v>168</v>
      </c>
      <c r="B44" s="443"/>
      <c r="C44" s="443"/>
      <c r="D44" s="444"/>
      <c r="E44" s="443"/>
      <c r="F44" s="445"/>
      <c r="G44" s="446"/>
      <c r="H44" s="282"/>
      <c r="I44" s="283"/>
      <c r="J44" s="283"/>
      <c r="K44" s="272"/>
      <c r="L44" s="443"/>
      <c r="M44" s="447"/>
      <c r="N44" s="447"/>
      <c r="O44" s="404"/>
      <c r="P44" s="404"/>
      <c r="Q44" s="284"/>
      <c r="R44" s="202"/>
    </row>
    <row r="45" spans="1:19" ht="15.75" customHeight="1" x14ac:dyDescent="0.25">
      <c r="A45" s="360" t="s">
        <v>192</v>
      </c>
      <c r="B45" s="419"/>
      <c r="C45" s="419"/>
      <c r="D45" s="419"/>
      <c r="E45" s="419"/>
      <c r="F45" s="419"/>
      <c r="G45" s="419"/>
      <c r="H45" s="419"/>
      <c r="I45" s="419"/>
      <c r="J45" s="419"/>
      <c r="K45" s="419"/>
      <c r="L45" s="419"/>
      <c r="M45" s="419"/>
      <c r="N45" s="419"/>
      <c r="O45" s="419"/>
      <c r="P45" s="405"/>
      <c r="Q45" s="299"/>
      <c r="R45" s="202"/>
    </row>
    <row r="46" spans="1:19" ht="15.75" customHeight="1" x14ac:dyDescent="0.25">
      <c r="A46" s="360"/>
      <c r="B46" s="419"/>
      <c r="C46" s="419"/>
      <c r="D46" s="419"/>
      <c r="E46" s="419"/>
      <c r="F46" s="419"/>
      <c r="G46" s="419"/>
      <c r="H46" s="419"/>
      <c r="I46" s="419"/>
      <c r="J46" s="419"/>
      <c r="K46" s="419"/>
      <c r="L46" s="419"/>
      <c r="M46" s="419"/>
      <c r="N46" s="419"/>
      <c r="O46" s="419"/>
      <c r="P46" s="405"/>
      <c r="Q46" s="299"/>
      <c r="R46" s="202"/>
    </row>
    <row r="47" spans="1:19" x14ac:dyDescent="0.25">
      <c r="A47" s="360"/>
      <c r="B47" s="419"/>
      <c r="C47" s="419"/>
      <c r="D47" s="419"/>
      <c r="E47" s="419"/>
      <c r="F47" s="419"/>
      <c r="G47" s="419"/>
      <c r="H47" s="419"/>
      <c r="I47" s="419"/>
      <c r="J47" s="419"/>
      <c r="K47" s="419"/>
      <c r="L47" s="419"/>
      <c r="M47" s="419"/>
      <c r="N47" s="419"/>
      <c r="O47" s="419"/>
      <c r="P47" s="405"/>
      <c r="Q47" s="299"/>
      <c r="R47" s="202"/>
    </row>
    <row r="48" spans="1:19" x14ac:dyDescent="0.25">
      <c r="A48" s="300" t="s">
        <v>181</v>
      </c>
      <c r="B48" s="405"/>
      <c r="C48" s="405"/>
      <c r="D48" s="405"/>
      <c r="E48" s="405"/>
      <c r="F48" s="405"/>
      <c r="G48" s="405"/>
      <c r="H48" s="405"/>
      <c r="I48" s="405"/>
      <c r="J48" s="405"/>
      <c r="K48" s="405"/>
      <c r="L48" s="405"/>
      <c r="M48" s="405"/>
      <c r="N48" s="405"/>
      <c r="O48" s="405"/>
      <c r="P48" s="405"/>
      <c r="Q48" s="299"/>
      <c r="R48" s="202"/>
    </row>
    <row r="49" spans="1:18" x14ac:dyDescent="0.25">
      <c r="A49" s="285" t="s">
        <v>201</v>
      </c>
      <c r="B49" s="405"/>
      <c r="C49" s="405"/>
      <c r="D49" s="405"/>
      <c r="E49" s="405"/>
      <c r="F49" s="405"/>
      <c r="G49" s="405"/>
      <c r="H49" s="405"/>
      <c r="I49" s="405"/>
      <c r="J49" s="405"/>
      <c r="K49" s="405"/>
      <c r="L49" s="405"/>
      <c r="M49" s="405"/>
      <c r="N49" s="405"/>
      <c r="O49" s="405"/>
      <c r="P49" s="405"/>
      <c r="Q49" s="299"/>
      <c r="R49" s="202"/>
    </row>
    <row r="50" spans="1:18" x14ac:dyDescent="0.25">
      <c r="A50" s="285" t="s">
        <v>202</v>
      </c>
      <c r="B50" s="405"/>
      <c r="C50" s="405"/>
      <c r="D50" s="405"/>
      <c r="E50" s="405"/>
      <c r="F50" s="405"/>
      <c r="G50" s="405"/>
      <c r="H50" s="405"/>
      <c r="I50" s="405"/>
      <c r="J50" s="405"/>
      <c r="K50" s="405"/>
      <c r="L50" s="405"/>
      <c r="M50" s="405"/>
      <c r="N50" s="405"/>
      <c r="O50" s="405"/>
      <c r="P50" s="405"/>
      <c r="Q50" s="299"/>
      <c r="R50" s="202"/>
    </row>
    <row r="51" spans="1:18" ht="15.75" customHeight="1" x14ac:dyDescent="0.25">
      <c r="A51" s="285" t="s">
        <v>196</v>
      </c>
      <c r="B51" s="405"/>
      <c r="C51" s="405"/>
      <c r="D51" s="405"/>
      <c r="E51" s="405"/>
      <c r="F51" s="405"/>
      <c r="G51" s="405"/>
      <c r="H51" s="405"/>
      <c r="I51" s="405"/>
      <c r="J51" s="405"/>
      <c r="K51" s="405"/>
      <c r="L51" s="405"/>
      <c r="M51" s="405"/>
      <c r="N51" s="405"/>
      <c r="O51" s="405"/>
      <c r="P51" s="405"/>
      <c r="Q51" s="299"/>
      <c r="R51" s="202"/>
    </row>
    <row r="52" spans="1:18" x14ac:dyDescent="0.25">
      <c r="A52" s="285" t="s">
        <v>197</v>
      </c>
      <c r="B52" s="405"/>
      <c r="C52" s="405"/>
      <c r="D52" s="405"/>
      <c r="E52" s="405"/>
      <c r="F52" s="405"/>
      <c r="G52" s="405"/>
      <c r="H52" s="405"/>
      <c r="I52" s="405"/>
      <c r="J52" s="405"/>
      <c r="K52" s="405"/>
      <c r="L52" s="405"/>
      <c r="M52" s="405"/>
      <c r="N52" s="405"/>
      <c r="O52" s="405"/>
      <c r="P52" s="405"/>
      <c r="Q52" s="299"/>
      <c r="R52" s="202"/>
    </row>
    <row r="53" spans="1:18" x14ac:dyDescent="0.25">
      <c r="A53" s="285" t="s">
        <v>198</v>
      </c>
      <c r="B53" s="405"/>
      <c r="C53" s="405"/>
      <c r="D53" s="405"/>
      <c r="E53" s="405"/>
      <c r="F53" s="405"/>
      <c r="G53" s="405"/>
      <c r="H53" s="405"/>
      <c r="I53" s="405"/>
      <c r="J53" s="405"/>
      <c r="K53" s="405"/>
      <c r="L53" s="405"/>
      <c r="M53" s="405"/>
      <c r="N53" s="405"/>
      <c r="O53" s="405"/>
      <c r="P53" s="405"/>
      <c r="Q53" s="299"/>
      <c r="R53" s="202"/>
    </row>
    <row r="54" spans="1:18" x14ac:dyDescent="0.25">
      <c r="A54" s="281" t="s">
        <v>156</v>
      </c>
      <c r="B54" s="443"/>
      <c r="C54" s="443"/>
      <c r="D54" s="444"/>
      <c r="E54" s="443"/>
      <c r="F54" s="445"/>
      <c r="G54" s="446"/>
      <c r="H54" s="282"/>
      <c r="I54" s="283"/>
      <c r="J54" s="283"/>
      <c r="K54" s="272"/>
      <c r="L54" s="443"/>
      <c r="M54" s="447"/>
      <c r="N54" s="447"/>
      <c r="O54" s="404"/>
      <c r="P54" s="404"/>
      <c r="Q54" s="284"/>
      <c r="R54" s="202"/>
    </row>
    <row r="55" spans="1:18" x14ac:dyDescent="0.25">
      <c r="A55" s="285" t="s">
        <v>203</v>
      </c>
      <c r="B55" s="443"/>
      <c r="C55" s="443"/>
      <c r="D55" s="444"/>
      <c r="E55" s="443"/>
      <c r="F55" s="445"/>
      <c r="G55" s="446"/>
      <c r="H55" s="282"/>
      <c r="I55" s="283"/>
      <c r="J55" s="283"/>
      <c r="K55" s="272"/>
      <c r="L55" s="443"/>
      <c r="M55" s="447"/>
      <c r="N55" s="447"/>
      <c r="O55" s="404"/>
      <c r="P55" s="404"/>
      <c r="Q55" s="284"/>
      <c r="R55" s="202"/>
    </row>
    <row r="56" spans="1:18" x14ac:dyDescent="0.25">
      <c r="A56" s="375" t="s">
        <v>157</v>
      </c>
      <c r="B56" s="420"/>
      <c r="C56" s="420"/>
      <c r="D56" s="420"/>
      <c r="E56" s="420"/>
      <c r="F56" s="420"/>
      <c r="G56" s="420"/>
      <c r="H56" s="420"/>
      <c r="I56" s="420"/>
      <c r="J56" s="420"/>
      <c r="K56" s="420"/>
      <c r="L56" s="420"/>
      <c r="M56" s="420"/>
      <c r="N56" s="420"/>
      <c r="O56" s="420"/>
      <c r="P56" s="406"/>
      <c r="Q56" s="358"/>
      <c r="R56" s="202"/>
    </row>
    <row r="57" spans="1:18" x14ac:dyDescent="0.25">
      <c r="A57" s="285" t="s">
        <v>158</v>
      </c>
      <c r="B57" s="443"/>
      <c r="C57" s="443"/>
      <c r="D57" s="444"/>
      <c r="E57" s="443"/>
      <c r="F57" s="445"/>
      <c r="G57" s="446"/>
      <c r="H57" s="286"/>
      <c r="I57" s="283"/>
      <c r="J57" s="283"/>
      <c r="K57" s="272"/>
      <c r="L57" s="443"/>
      <c r="M57" s="447"/>
      <c r="N57" s="447"/>
      <c r="O57" s="404"/>
      <c r="P57" s="404"/>
      <c r="Q57" s="284"/>
    </row>
    <row r="58" spans="1:18" x14ac:dyDescent="0.25">
      <c r="A58" s="285" t="s">
        <v>159</v>
      </c>
      <c r="B58" s="443"/>
      <c r="C58" s="443"/>
      <c r="D58" s="444"/>
      <c r="E58" s="443"/>
      <c r="F58" s="445"/>
      <c r="G58" s="446"/>
      <c r="H58" s="272"/>
      <c r="I58" s="272"/>
      <c r="J58" s="272"/>
      <c r="K58" s="272"/>
      <c r="L58" s="443"/>
      <c r="M58" s="447"/>
      <c r="N58" s="447"/>
      <c r="O58" s="404"/>
      <c r="P58" s="404"/>
      <c r="Q58" s="284"/>
    </row>
    <row r="59" spans="1:18" x14ac:dyDescent="0.25">
      <c r="A59" s="287" t="s">
        <v>211</v>
      </c>
      <c r="B59" s="288"/>
      <c r="C59" s="289"/>
      <c r="D59" s="290"/>
      <c r="E59" s="289"/>
      <c r="F59" s="291"/>
      <c r="G59" s="288"/>
      <c r="H59" s="292"/>
      <c r="I59" s="292"/>
      <c r="J59" s="292"/>
      <c r="K59" s="292"/>
      <c r="L59" s="289"/>
      <c r="M59" s="293"/>
      <c r="N59" s="293"/>
      <c r="O59" s="448"/>
      <c r="P59" s="448"/>
      <c r="Q59" s="294"/>
    </row>
    <row r="60" spans="1:18" x14ac:dyDescent="0.25">
      <c r="A60" s="374" t="s">
        <v>173</v>
      </c>
      <c r="B60" s="374"/>
      <c r="C60" s="374"/>
      <c r="D60" s="374"/>
      <c r="E60" s="374"/>
      <c r="F60" s="374"/>
      <c r="G60" s="374"/>
      <c r="H60" s="374"/>
      <c r="I60" s="374"/>
      <c r="J60" s="374"/>
      <c r="K60" s="374"/>
      <c r="L60" s="374"/>
      <c r="M60" s="374"/>
      <c r="N60" s="374"/>
      <c r="O60" s="421"/>
      <c r="P60" s="459"/>
      <c r="Q60" s="460"/>
    </row>
    <row r="61" spans="1:18" x14ac:dyDescent="0.25">
      <c r="A61" s="458" t="s">
        <v>122</v>
      </c>
      <c r="B61" s="458"/>
      <c r="C61" s="464" t="s">
        <v>89</v>
      </c>
      <c r="D61" s="464"/>
      <c r="E61" s="464"/>
      <c r="F61" s="464"/>
      <c r="G61" s="464"/>
      <c r="H61" s="464"/>
      <c r="I61" s="464"/>
      <c r="J61" s="464"/>
      <c r="K61" s="464"/>
      <c r="L61" s="464"/>
      <c r="M61" s="464"/>
      <c r="N61" s="464"/>
      <c r="O61" s="465"/>
      <c r="P61" s="466"/>
      <c r="Q61" s="467"/>
    </row>
    <row r="62" spans="1:18" ht="15.75" customHeight="1" x14ac:dyDescent="0.25">
      <c r="A62" s="373" t="s">
        <v>56</v>
      </c>
      <c r="B62" s="463"/>
      <c r="C62" s="422" t="s">
        <v>88</v>
      </c>
      <c r="D62" s="468"/>
      <c r="E62" s="468"/>
      <c r="F62" s="468"/>
      <c r="G62" s="468"/>
      <c r="H62" s="468"/>
      <c r="I62" s="468"/>
      <c r="J62" s="468"/>
      <c r="K62" s="468"/>
      <c r="L62" s="468"/>
      <c r="M62" s="468"/>
      <c r="N62" s="468"/>
      <c r="O62" s="468"/>
      <c r="P62" s="461"/>
      <c r="Q62" s="462"/>
    </row>
    <row r="66" spans="3:4" x14ac:dyDescent="0.25">
      <c r="C66" s="227"/>
      <c r="D66" s="227"/>
    </row>
    <row r="67" spans="3:4" x14ac:dyDescent="0.25">
      <c r="C67" s="227"/>
      <c r="D67" s="227"/>
    </row>
    <row r="68" spans="3:4" x14ac:dyDescent="0.25">
      <c r="C68" s="227"/>
      <c r="D68" s="227"/>
    </row>
    <row r="69" spans="3:4" x14ac:dyDescent="0.25">
      <c r="C69" s="227"/>
      <c r="D69" s="227"/>
    </row>
    <row r="70" spans="3:4" x14ac:dyDescent="0.25">
      <c r="C70" s="227"/>
      <c r="D70" s="227"/>
    </row>
    <row r="71" spans="3:4" x14ac:dyDescent="0.25">
      <c r="C71" s="227"/>
      <c r="D71" s="227"/>
    </row>
    <row r="72" spans="3:4" x14ac:dyDescent="0.25">
      <c r="C72" s="227"/>
      <c r="D72" s="227"/>
    </row>
    <row r="73" spans="3:4" x14ac:dyDescent="0.25">
      <c r="C73" s="227"/>
      <c r="D73" s="227"/>
    </row>
    <row r="74" spans="3:4" x14ac:dyDescent="0.25">
      <c r="C74" s="227"/>
      <c r="D74" s="227"/>
    </row>
  </sheetData>
  <mergeCells count="86">
    <mergeCell ref="M14:Q14"/>
    <mergeCell ref="A1:Q1"/>
    <mergeCell ref="A2:Q2"/>
    <mergeCell ref="A3:Q3"/>
    <mergeCell ref="A4:Q4"/>
    <mergeCell ref="I20:J20"/>
    <mergeCell ref="K20:L20"/>
    <mergeCell ref="M20:N20"/>
    <mergeCell ref="A14:E14"/>
    <mergeCell ref="F14:H14"/>
    <mergeCell ref="I14:L14"/>
    <mergeCell ref="I18:J18"/>
    <mergeCell ref="K18:L18"/>
    <mergeCell ref="M18:N18"/>
    <mergeCell ref="I19:J19"/>
    <mergeCell ref="K19:L19"/>
    <mergeCell ref="M19:N19"/>
    <mergeCell ref="I16:J16"/>
    <mergeCell ref="K16:L16"/>
    <mergeCell ref="M16:N16"/>
    <mergeCell ref="I17:J17"/>
    <mergeCell ref="K17:L17"/>
    <mergeCell ref="M17:N17"/>
    <mergeCell ref="A61:B61"/>
    <mergeCell ref="C61:O61"/>
    <mergeCell ref="A62:B62"/>
    <mergeCell ref="C62:O62"/>
    <mergeCell ref="A56:O56"/>
    <mergeCell ref="A60:O60"/>
    <mergeCell ref="I21:J21"/>
    <mergeCell ref="K21:L21"/>
    <mergeCell ref="M21:N21"/>
    <mergeCell ref="I22:J22"/>
    <mergeCell ref="K22:L22"/>
    <mergeCell ref="M22:N22"/>
    <mergeCell ref="I23:J23"/>
    <mergeCell ref="K23:L23"/>
    <mergeCell ref="M23:N23"/>
    <mergeCell ref="I24:J24"/>
    <mergeCell ref="K24:L24"/>
    <mergeCell ref="M24:N24"/>
    <mergeCell ref="I25:J25"/>
    <mergeCell ref="K25:L25"/>
    <mergeCell ref="M25:N25"/>
    <mergeCell ref="I26:J26"/>
    <mergeCell ref="K26:L26"/>
    <mergeCell ref="M26:N26"/>
    <mergeCell ref="I27:J27"/>
    <mergeCell ref="K27:L27"/>
    <mergeCell ref="M27:N27"/>
    <mergeCell ref="I28:J28"/>
    <mergeCell ref="K28:L28"/>
    <mergeCell ref="M28:N28"/>
    <mergeCell ref="I29:J29"/>
    <mergeCell ref="K29:L29"/>
    <mergeCell ref="M29:N29"/>
    <mergeCell ref="I30:J30"/>
    <mergeCell ref="K30:L30"/>
    <mergeCell ref="M30:N30"/>
    <mergeCell ref="I31:J31"/>
    <mergeCell ref="K31:L31"/>
    <mergeCell ref="M31:N31"/>
    <mergeCell ref="I32:J32"/>
    <mergeCell ref="K32:L32"/>
    <mergeCell ref="M32:N32"/>
    <mergeCell ref="I33:J33"/>
    <mergeCell ref="K33:L33"/>
    <mergeCell ref="M33:N33"/>
    <mergeCell ref="I34:J34"/>
    <mergeCell ref="K34:L34"/>
    <mergeCell ref="M34:N34"/>
    <mergeCell ref="I35:J35"/>
    <mergeCell ref="K35:L35"/>
    <mergeCell ref="M35:N35"/>
    <mergeCell ref="I36:J36"/>
    <mergeCell ref="K36:L36"/>
    <mergeCell ref="M36:N36"/>
    <mergeCell ref="A45:O47"/>
    <mergeCell ref="I39:J39"/>
    <mergeCell ref="K39:L39"/>
    <mergeCell ref="M39:N39"/>
    <mergeCell ref="I40:J40"/>
    <mergeCell ref="K40:L40"/>
    <mergeCell ref="M40:N40"/>
    <mergeCell ref="D39:E39"/>
    <mergeCell ref="D40:E40"/>
  </mergeCells>
  <conditionalFormatting sqref="B17:B40">
    <cfRule type="expression" dxfId="7" priority="7">
      <formula>$E$17:$E$40&gt;499.99</formula>
    </cfRule>
  </conditionalFormatting>
  <conditionalFormatting sqref="D36:D40">
    <cfRule type="expression" dxfId="6" priority="1">
      <formula>$E$17:$E$40&gt;499.99</formula>
    </cfRule>
  </conditionalFormatting>
  <conditionalFormatting sqref="H17:H40 E41">
    <cfRule type="containsText" dxfId="5" priority="10" operator="containsText" text="Yes">
      <formula>NOT(ISERROR(SEARCH("Yes",E17)))</formula>
    </cfRule>
  </conditionalFormatting>
  <conditionalFormatting sqref="I17:I40">
    <cfRule type="expression" dxfId="4" priority="9">
      <formula>$E$17:$E$40&gt;499.99</formula>
    </cfRule>
  </conditionalFormatting>
  <conditionalFormatting sqref="K17:K40">
    <cfRule type="expression" dxfId="3" priority="5">
      <formula>$E$17:$E$40&gt;499.99</formula>
    </cfRule>
  </conditionalFormatting>
  <conditionalFormatting sqref="M17:M40">
    <cfRule type="expression" dxfId="2" priority="3">
      <formula>$E$17:$E$40&gt;499.99</formula>
    </cfRule>
  </conditionalFormatting>
  <pageMargins left="0.75" right="0.25" top="1" bottom="0.75" header="0.3" footer="0.3"/>
  <pageSetup scale="40" orientation="landscape" r:id="rId1"/>
  <headerFooter>
    <oddFooter xml:space="preserve">&amp;R&amp;7&amp;P of &amp;N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T67"/>
  <sheetViews>
    <sheetView showGridLines="0" view="pageBreakPreview" topLeftCell="A14" zoomScaleNormal="70" zoomScaleSheetLayoutView="100" zoomScalePageLayoutView="90" workbookViewId="0">
      <selection activeCell="A41" sqref="A41:O41"/>
    </sheetView>
  </sheetViews>
  <sheetFormatPr defaultRowHeight="15.75" x14ac:dyDescent="0.25"/>
  <cols>
    <col min="1" max="1" width="19.42578125" style="227" customWidth="1"/>
    <col min="2" max="2" width="26.42578125" style="227" customWidth="1"/>
    <col min="3" max="3" width="26.42578125" style="202" customWidth="1"/>
    <col min="4" max="4" width="10.5703125" style="228" customWidth="1"/>
    <col min="5" max="5" width="11.85546875" style="202" customWidth="1"/>
    <col min="6" max="6" width="10.28515625" style="271" customWidth="1"/>
    <col min="7" max="7" width="19.85546875" style="227" customWidth="1"/>
    <col min="8" max="8" width="14.85546875" style="202" customWidth="1"/>
    <col min="9" max="9" width="12.5703125" style="295" customWidth="1"/>
    <col min="10" max="10" width="10.7109375" style="295" customWidth="1"/>
    <col min="11" max="11" width="13.42578125" style="295" customWidth="1"/>
    <col min="12" max="12" width="11.42578125" style="295" customWidth="1"/>
    <col min="13" max="14" width="14.140625" style="202" customWidth="1"/>
    <col min="15" max="15" width="25.140625" style="270" customWidth="1"/>
    <col min="16" max="16" width="19" style="240" customWidth="1"/>
    <col min="17" max="17" width="10.85546875" style="202" customWidth="1"/>
    <col min="18" max="16384" width="9.140625" style="202"/>
  </cols>
  <sheetData>
    <row r="1" spans="1:20" x14ac:dyDescent="0.25">
      <c r="A1" s="383" t="s">
        <v>176</v>
      </c>
      <c r="B1" s="383"/>
      <c r="C1" s="383"/>
      <c r="D1" s="383"/>
      <c r="E1" s="383"/>
      <c r="F1" s="383"/>
      <c r="G1" s="383"/>
      <c r="H1" s="383"/>
      <c r="I1" s="383"/>
      <c r="J1" s="383"/>
      <c r="K1" s="383"/>
      <c r="L1" s="383"/>
      <c r="M1" s="383"/>
      <c r="N1" s="383"/>
      <c r="O1" s="383"/>
    </row>
    <row r="2" spans="1:20" x14ac:dyDescent="0.25">
      <c r="A2" s="383" t="s">
        <v>177</v>
      </c>
      <c r="B2" s="383"/>
      <c r="C2" s="383"/>
      <c r="D2" s="383"/>
      <c r="E2" s="383"/>
      <c r="F2" s="383"/>
      <c r="G2" s="383"/>
      <c r="H2" s="383"/>
      <c r="I2" s="383"/>
      <c r="J2" s="383"/>
      <c r="K2" s="383"/>
      <c r="L2" s="383"/>
      <c r="M2" s="383"/>
      <c r="N2" s="383"/>
      <c r="O2" s="383"/>
    </row>
    <row r="3" spans="1:20" x14ac:dyDescent="0.25">
      <c r="A3" s="383" t="s">
        <v>178</v>
      </c>
      <c r="B3" s="383"/>
      <c r="C3" s="383"/>
      <c r="D3" s="383"/>
      <c r="E3" s="383"/>
      <c r="F3" s="383"/>
      <c r="G3" s="383"/>
      <c r="H3" s="383"/>
      <c r="I3" s="383"/>
      <c r="J3" s="383"/>
      <c r="K3" s="383"/>
      <c r="L3" s="383"/>
      <c r="M3" s="383"/>
      <c r="N3" s="383"/>
      <c r="O3" s="383"/>
    </row>
    <row r="4" spans="1:20" x14ac:dyDescent="0.25">
      <c r="A4" s="383" t="s">
        <v>169</v>
      </c>
      <c r="B4" s="383"/>
      <c r="C4" s="383"/>
      <c r="D4" s="383"/>
      <c r="E4" s="383"/>
      <c r="F4" s="383"/>
      <c r="G4" s="383"/>
      <c r="H4" s="383"/>
      <c r="I4" s="383"/>
      <c r="J4" s="383"/>
      <c r="K4" s="383"/>
      <c r="L4" s="383"/>
      <c r="M4" s="383"/>
      <c r="N4" s="383"/>
      <c r="O4" s="383"/>
    </row>
    <row r="5" spans="1:20" x14ac:dyDescent="0.25">
      <c r="A5" s="195"/>
      <c r="B5" s="196"/>
      <c r="C5" s="197"/>
      <c r="D5" s="198"/>
      <c r="E5" s="197"/>
      <c r="F5" s="199"/>
      <c r="G5" s="196"/>
      <c r="H5" s="197"/>
      <c r="I5" s="200"/>
      <c r="J5" s="200"/>
      <c r="K5" s="200"/>
      <c r="L5" s="200"/>
      <c r="M5" s="197"/>
      <c r="N5" s="197"/>
      <c r="O5" s="201"/>
      <c r="P5" s="202"/>
    </row>
    <row r="6" spans="1:20" x14ac:dyDescent="0.25">
      <c r="A6" s="203"/>
      <c r="B6" s="204"/>
      <c r="C6" s="205"/>
      <c r="D6" s="206"/>
      <c r="E6" s="205"/>
      <c r="F6" s="207"/>
      <c r="G6" s="204"/>
      <c r="H6" s="205"/>
      <c r="I6" s="208"/>
      <c r="J6" s="208"/>
      <c r="K6" s="208"/>
      <c r="L6" s="208"/>
      <c r="M6" s="205"/>
      <c r="N6" s="205"/>
      <c r="O6" s="209"/>
      <c r="P6" s="202"/>
    </row>
    <row r="7" spans="1:20" x14ac:dyDescent="0.25">
      <c r="A7" s="210" t="s">
        <v>29</v>
      </c>
      <c r="B7" s="204"/>
      <c r="C7" s="211"/>
      <c r="D7" s="212"/>
      <c r="E7" s="205"/>
      <c r="F7" s="213" t="s">
        <v>38</v>
      </c>
      <c r="G7" s="204"/>
      <c r="H7" s="211"/>
      <c r="I7" s="212"/>
      <c r="J7" s="214"/>
      <c r="K7" s="215" t="s">
        <v>150</v>
      </c>
      <c r="L7" s="216"/>
      <c r="M7" s="217"/>
      <c r="N7" s="217"/>
      <c r="O7" s="218"/>
      <c r="P7" s="202"/>
    </row>
    <row r="8" spans="1:20" x14ac:dyDescent="0.25">
      <c r="A8" s="219"/>
      <c r="B8" s="204"/>
      <c r="C8" s="205"/>
      <c r="D8" s="206"/>
      <c r="E8" s="205"/>
      <c r="F8" s="207"/>
      <c r="G8" s="204"/>
      <c r="H8" s="205"/>
      <c r="I8" s="205"/>
      <c r="J8" s="220"/>
      <c r="K8" s="208"/>
      <c r="L8" s="208"/>
      <c r="M8" s="205"/>
      <c r="N8" s="205"/>
      <c r="O8" s="221"/>
      <c r="P8" s="202"/>
    </row>
    <row r="9" spans="1:20" x14ac:dyDescent="0.25">
      <c r="A9" s="210" t="s">
        <v>105</v>
      </c>
      <c r="B9" s="204"/>
      <c r="C9" s="211"/>
      <c r="D9" s="212"/>
      <c r="E9" s="205"/>
      <c r="F9" s="222" t="s">
        <v>104</v>
      </c>
      <c r="G9" s="204"/>
      <c r="H9" s="212"/>
      <c r="I9" s="212"/>
      <c r="J9" s="223"/>
      <c r="K9" s="215" t="s">
        <v>151</v>
      </c>
      <c r="L9" s="205"/>
      <c r="M9" s="205"/>
      <c r="N9" s="205"/>
      <c r="O9" s="224"/>
      <c r="P9" s="202"/>
    </row>
    <row r="10" spans="1:20" x14ac:dyDescent="0.25">
      <c r="A10" s="219"/>
      <c r="B10" s="204"/>
      <c r="C10" s="205"/>
      <c r="D10" s="206"/>
      <c r="E10" s="205"/>
      <c r="F10" s="207"/>
      <c r="G10" s="204"/>
      <c r="H10" s="205"/>
      <c r="I10" s="208"/>
      <c r="J10" s="208"/>
      <c r="K10" s="208"/>
      <c r="L10" s="208"/>
      <c r="M10" s="205"/>
      <c r="N10" s="205"/>
      <c r="O10" s="209"/>
      <c r="P10" s="202"/>
    </row>
    <row r="11" spans="1:20" ht="18" x14ac:dyDescent="0.25">
      <c r="A11" s="210" t="s">
        <v>97</v>
      </c>
      <c r="B11" s="204"/>
      <c r="C11" s="211"/>
      <c r="D11" s="212"/>
      <c r="E11" s="206"/>
      <c r="F11" s="215" t="s">
        <v>184</v>
      </c>
      <c r="G11" s="205"/>
      <c r="H11" s="212"/>
      <c r="I11" s="225"/>
      <c r="J11" s="214"/>
      <c r="K11" s="205"/>
      <c r="L11" s="205"/>
      <c r="M11" s="205"/>
      <c r="N11" s="205"/>
      <c r="O11" s="209"/>
      <c r="P11" s="226"/>
      <c r="Q11" s="227"/>
      <c r="R11" s="227"/>
      <c r="T11" s="228"/>
    </row>
    <row r="12" spans="1:20" x14ac:dyDescent="0.25">
      <c r="A12" s="229"/>
      <c r="B12" s="211"/>
      <c r="C12" s="212"/>
      <c r="D12" s="230"/>
      <c r="E12" s="212"/>
      <c r="F12" s="231"/>
      <c r="G12" s="211"/>
      <c r="H12" s="212"/>
      <c r="I12" s="225"/>
      <c r="J12" s="225"/>
      <c r="K12" s="225"/>
      <c r="L12" s="225"/>
      <c r="M12" s="212"/>
      <c r="N12" s="212"/>
      <c r="O12" s="232"/>
      <c r="P12" s="202"/>
    </row>
    <row r="13" spans="1:20" x14ac:dyDescent="0.25">
      <c r="A13" s="233"/>
      <c r="B13" s="234"/>
      <c r="C13" s="235"/>
      <c r="D13" s="236"/>
      <c r="E13" s="235"/>
      <c r="F13" s="237"/>
      <c r="G13" s="234"/>
      <c r="H13" s="235"/>
      <c r="I13" s="238"/>
      <c r="J13" s="238"/>
      <c r="K13" s="238"/>
      <c r="L13" s="238"/>
      <c r="M13" s="235"/>
      <c r="N13" s="235"/>
      <c r="O13" s="239"/>
      <c r="Q13" s="241"/>
      <c r="T13" s="242"/>
    </row>
    <row r="14" spans="1:20" x14ac:dyDescent="0.25">
      <c r="A14" s="243"/>
      <c r="B14" s="244"/>
      <c r="C14" s="245"/>
      <c r="D14" s="243"/>
      <c r="E14" s="243"/>
      <c r="F14" s="246"/>
      <c r="G14" s="202"/>
      <c r="I14" s="202"/>
      <c r="J14" s="202"/>
      <c r="K14" s="202"/>
      <c r="L14" s="202"/>
      <c r="O14" s="202"/>
      <c r="P14" s="202"/>
    </row>
    <row r="15" spans="1:20" x14ac:dyDescent="0.25">
      <c r="A15" s="248"/>
      <c r="B15" s="398"/>
      <c r="C15" s="399"/>
      <c r="D15" s="249"/>
      <c r="E15" s="250"/>
      <c r="F15" s="251"/>
      <c r="G15" s="202"/>
      <c r="I15" s="202"/>
      <c r="J15" s="202"/>
      <c r="K15" s="202"/>
      <c r="L15" s="202"/>
      <c r="O15" s="202"/>
      <c r="P15" s="202"/>
    </row>
    <row r="16" spans="1:20" x14ac:dyDescent="0.25">
      <c r="A16" s="252"/>
      <c r="B16" s="394"/>
      <c r="C16" s="395"/>
      <c r="D16" s="253"/>
      <c r="E16" s="254"/>
      <c r="F16" s="255"/>
      <c r="G16" s="202"/>
      <c r="I16" s="202"/>
      <c r="J16" s="202"/>
      <c r="K16" s="202"/>
      <c r="L16" s="202"/>
      <c r="O16" s="202"/>
      <c r="P16" s="202"/>
    </row>
    <row r="17" spans="1:16" x14ac:dyDescent="0.25">
      <c r="A17" s="252"/>
      <c r="B17" s="394"/>
      <c r="C17" s="395"/>
      <c r="D17" s="253"/>
      <c r="E17" s="254"/>
      <c r="F17" s="255"/>
      <c r="G17" s="202"/>
      <c r="I17" s="202"/>
      <c r="J17" s="202"/>
      <c r="K17" s="202"/>
      <c r="L17" s="202"/>
      <c r="O17" s="202"/>
      <c r="P17" s="202"/>
    </row>
    <row r="18" spans="1:16" x14ac:dyDescent="0.25">
      <c r="A18" s="252"/>
      <c r="B18" s="394" t="s">
        <v>170</v>
      </c>
      <c r="C18" s="395"/>
      <c r="D18" s="253">
        <f>+Furniture!F40</f>
        <v>0</v>
      </c>
      <c r="E18" s="254"/>
      <c r="F18" s="255"/>
      <c r="G18" s="202"/>
      <c r="I18" s="202"/>
      <c r="J18" s="202"/>
      <c r="K18" s="202"/>
      <c r="L18" s="202"/>
      <c r="O18" s="202"/>
      <c r="P18" s="202"/>
    </row>
    <row r="19" spans="1:16" x14ac:dyDescent="0.25">
      <c r="A19" s="252"/>
      <c r="B19" s="394"/>
      <c r="C19" s="395"/>
      <c r="D19" s="253"/>
      <c r="E19" s="396" t="s">
        <v>208</v>
      </c>
      <c r="F19" s="397"/>
      <c r="G19" s="202"/>
      <c r="I19" s="202"/>
      <c r="J19" s="202"/>
      <c r="K19" s="202"/>
      <c r="L19" s="202"/>
      <c r="O19" s="202"/>
      <c r="P19" s="202"/>
    </row>
    <row r="20" spans="1:16" x14ac:dyDescent="0.25">
      <c r="A20" s="257"/>
      <c r="B20" s="394" t="s">
        <v>167</v>
      </c>
      <c r="C20" s="395"/>
      <c r="D20" s="253">
        <f>+AV_Telecom!F40</f>
        <v>0</v>
      </c>
      <c r="E20" s="396" t="s">
        <v>171</v>
      </c>
      <c r="F20" s="397"/>
      <c r="G20" s="202"/>
      <c r="I20" s="202"/>
      <c r="J20" s="202"/>
      <c r="K20" s="202"/>
      <c r="L20" s="202"/>
      <c r="O20" s="202"/>
      <c r="P20" s="202"/>
    </row>
    <row r="21" spans="1:16" x14ac:dyDescent="0.25">
      <c r="A21" s="252"/>
      <c r="B21" s="394"/>
      <c r="C21" s="395"/>
      <c r="D21" s="253"/>
      <c r="E21" s="396" t="s">
        <v>172</v>
      </c>
      <c r="F21" s="397"/>
      <c r="G21" s="202"/>
      <c r="I21" s="202"/>
      <c r="J21" s="202"/>
      <c r="K21" s="202"/>
      <c r="L21" s="202"/>
      <c r="O21" s="202"/>
      <c r="P21" s="202"/>
    </row>
    <row r="22" spans="1:16" x14ac:dyDescent="0.25">
      <c r="A22" s="252"/>
      <c r="B22" s="394" t="s">
        <v>166</v>
      </c>
      <c r="C22" s="395"/>
      <c r="D22" s="253">
        <f>+Equipment!F40</f>
        <v>0</v>
      </c>
      <c r="E22" s="256"/>
      <c r="F22" s="258"/>
      <c r="G22" s="202"/>
      <c r="I22" s="202"/>
      <c r="J22" s="202"/>
      <c r="K22" s="202"/>
      <c r="L22" s="202"/>
      <c r="O22" s="202"/>
      <c r="P22" s="202"/>
    </row>
    <row r="23" spans="1:16" x14ac:dyDescent="0.25">
      <c r="A23" s="252"/>
      <c r="B23" s="394"/>
      <c r="C23" s="395"/>
      <c r="D23" s="253"/>
      <c r="E23" s="254"/>
      <c r="F23" s="255"/>
      <c r="G23" s="202"/>
      <c r="I23" s="202"/>
      <c r="J23" s="202"/>
      <c r="K23" s="202"/>
      <c r="L23" s="202"/>
      <c r="O23" s="202"/>
      <c r="P23" s="202"/>
    </row>
    <row r="24" spans="1:16" ht="15" customHeight="1" x14ac:dyDescent="0.25">
      <c r="A24" s="252"/>
      <c r="B24" s="394"/>
      <c r="C24" s="395"/>
      <c r="D24" s="253"/>
      <c r="E24" s="259" t="s">
        <v>160</v>
      </c>
      <c r="F24" s="260"/>
      <c r="G24" s="202"/>
      <c r="I24" s="202"/>
      <c r="J24" s="202"/>
      <c r="K24" s="202"/>
      <c r="L24" s="202"/>
      <c r="O24" s="202"/>
      <c r="P24" s="202"/>
    </row>
    <row r="25" spans="1:16" x14ac:dyDescent="0.25">
      <c r="A25" s="252"/>
      <c r="B25" s="394"/>
      <c r="C25" s="395"/>
      <c r="D25" s="253"/>
      <c r="E25" s="259"/>
      <c r="F25" s="260"/>
      <c r="G25" s="202"/>
      <c r="I25" s="202"/>
      <c r="J25" s="202"/>
      <c r="K25" s="202"/>
      <c r="L25" s="202"/>
      <c r="O25" s="202"/>
      <c r="P25" s="202"/>
    </row>
    <row r="26" spans="1:16" x14ac:dyDescent="0.25">
      <c r="A26" s="252"/>
      <c r="B26" s="394"/>
      <c r="C26" s="395"/>
      <c r="D26" s="253"/>
      <c r="E26" s="259"/>
      <c r="F26" s="260"/>
      <c r="G26" s="202"/>
      <c r="I26" s="202"/>
      <c r="J26" s="202"/>
      <c r="K26" s="202"/>
      <c r="L26" s="202"/>
      <c r="O26" s="202"/>
      <c r="P26" s="202"/>
    </row>
    <row r="27" spans="1:16" x14ac:dyDescent="0.25">
      <c r="A27" s="252"/>
      <c r="B27" s="394"/>
      <c r="C27" s="395"/>
      <c r="D27" s="253"/>
      <c r="E27" s="254"/>
      <c r="F27" s="255"/>
      <c r="G27" s="202"/>
      <c r="I27" s="202"/>
      <c r="J27" s="202"/>
      <c r="K27" s="202"/>
      <c r="L27" s="202"/>
      <c r="O27" s="202"/>
      <c r="P27" s="202"/>
    </row>
    <row r="28" spans="1:16" x14ac:dyDescent="0.25">
      <c r="A28" s="257"/>
      <c r="B28" s="394"/>
      <c r="C28" s="395"/>
      <c r="D28" s="253"/>
      <c r="E28" s="254"/>
      <c r="F28" s="255"/>
      <c r="G28" s="202"/>
      <c r="I28" s="202"/>
      <c r="J28" s="202"/>
      <c r="K28" s="202"/>
      <c r="L28" s="202"/>
      <c r="O28" s="202"/>
      <c r="P28" s="202"/>
    </row>
    <row r="29" spans="1:16" x14ac:dyDescent="0.25">
      <c r="A29" s="261"/>
      <c r="B29" s="394"/>
      <c r="C29" s="395"/>
      <c r="D29" s="253"/>
      <c r="E29" s="254"/>
      <c r="F29" s="255"/>
      <c r="G29" s="202"/>
      <c r="I29" s="202"/>
      <c r="J29" s="202"/>
      <c r="K29" s="202"/>
      <c r="L29" s="202"/>
      <c r="O29" s="202"/>
      <c r="P29" s="202"/>
    </row>
    <row r="30" spans="1:16" x14ac:dyDescent="0.25">
      <c r="A30" s="252"/>
      <c r="B30" s="394"/>
      <c r="C30" s="395"/>
      <c r="D30" s="253"/>
      <c r="E30" s="254"/>
      <c r="F30" s="255"/>
      <c r="G30" s="202"/>
      <c r="I30" s="202"/>
      <c r="J30" s="202"/>
      <c r="K30" s="202"/>
      <c r="L30" s="202"/>
      <c r="O30" s="202"/>
      <c r="P30" s="202"/>
    </row>
    <row r="31" spans="1:16" x14ac:dyDescent="0.25">
      <c r="A31" s="252"/>
      <c r="B31" s="394"/>
      <c r="C31" s="395"/>
      <c r="D31" s="253"/>
      <c r="E31" s="254"/>
      <c r="F31" s="255"/>
      <c r="G31" s="202"/>
      <c r="I31" s="202"/>
      <c r="J31" s="202"/>
      <c r="K31" s="202"/>
      <c r="L31" s="202"/>
      <c r="O31" s="202"/>
      <c r="P31" s="202"/>
    </row>
    <row r="32" spans="1:16" x14ac:dyDescent="0.25">
      <c r="A32" s="252"/>
      <c r="B32" s="394"/>
      <c r="C32" s="395"/>
      <c r="D32" s="253"/>
      <c r="E32" s="254"/>
      <c r="F32" s="255"/>
      <c r="G32" s="202"/>
      <c r="I32" s="202"/>
      <c r="J32" s="202"/>
      <c r="K32" s="202"/>
      <c r="L32" s="202"/>
      <c r="O32" s="202"/>
      <c r="P32" s="202"/>
    </row>
    <row r="33" spans="1:17" x14ac:dyDescent="0.25">
      <c r="A33" s="262"/>
      <c r="B33" s="392"/>
      <c r="C33" s="393"/>
      <c r="D33" s="263"/>
      <c r="E33" s="264"/>
      <c r="F33" s="265"/>
      <c r="G33" s="202"/>
      <c r="I33" s="202"/>
      <c r="J33" s="202"/>
      <c r="K33" s="202"/>
      <c r="L33" s="202"/>
      <c r="O33" s="202"/>
      <c r="P33" s="202"/>
    </row>
    <row r="34" spans="1:17" x14ac:dyDescent="0.25">
      <c r="A34" s="262"/>
      <c r="B34" s="390" t="s">
        <v>161</v>
      </c>
      <c r="C34" s="391"/>
      <c r="D34" s="266">
        <f>SUM(D17:D33)</f>
        <v>0</v>
      </c>
      <c r="E34" s="267"/>
      <c r="F34" s="265"/>
      <c r="G34" s="202"/>
      <c r="I34" s="202"/>
      <c r="J34" s="202"/>
      <c r="K34" s="202"/>
      <c r="L34" s="202"/>
      <c r="O34" s="202"/>
      <c r="P34" s="202"/>
    </row>
    <row r="35" spans="1:17" x14ac:dyDescent="0.25">
      <c r="B35" s="234"/>
      <c r="C35" s="235"/>
      <c r="D35" s="236"/>
      <c r="E35" s="235"/>
      <c r="F35" s="268"/>
      <c r="G35" s="234"/>
      <c r="H35" s="235"/>
      <c r="I35" s="238"/>
      <c r="J35" s="238"/>
      <c r="K35" s="238"/>
      <c r="L35" s="238"/>
      <c r="M35" s="269"/>
      <c r="N35" s="269"/>
      <c r="O35" s="235"/>
      <c r="P35" s="270"/>
      <c r="Q35" s="240"/>
    </row>
    <row r="36" spans="1:17" x14ac:dyDescent="0.25">
      <c r="B36" s="202"/>
      <c r="I36" s="272"/>
      <c r="J36" s="272"/>
      <c r="K36" s="272"/>
      <c r="L36" s="272"/>
    </row>
    <row r="37" spans="1:17" x14ac:dyDescent="0.25">
      <c r="A37" s="273" t="s">
        <v>68</v>
      </c>
      <c r="B37" s="274"/>
      <c r="C37" s="274"/>
      <c r="D37" s="275"/>
      <c r="E37" s="274"/>
      <c r="F37" s="276"/>
      <c r="G37" s="277"/>
      <c r="H37" s="278"/>
      <c r="I37" s="278"/>
      <c r="J37" s="278"/>
      <c r="K37" s="278"/>
      <c r="L37" s="274"/>
      <c r="M37" s="279"/>
      <c r="N37" s="279"/>
      <c r="O37" s="280"/>
      <c r="P37" s="202"/>
    </row>
    <row r="38" spans="1:17" x14ac:dyDescent="0.25">
      <c r="A38" s="360"/>
      <c r="B38" s="361"/>
      <c r="C38" s="361"/>
      <c r="D38" s="361"/>
      <c r="E38" s="361"/>
      <c r="F38" s="361"/>
      <c r="G38" s="361"/>
      <c r="H38" s="361"/>
      <c r="I38" s="361"/>
      <c r="J38" s="361"/>
      <c r="K38" s="361"/>
      <c r="L38" s="361"/>
      <c r="M38" s="361"/>
      <c r="N38" s="361"/>
      <c r="O38" s="362"/>
      <c r="P38" s="202"/>
    </row>
    <row r="39" spans="1:17" x14ac:dyDescent="0.25">
      <c r="A39" s="281" t="s">
        <v>156</v>
      </c>
      <c r="B39" s="202"/>
      <c r="H39" s="282"/>
      <c r="I39" s="283"/>
      <c r="J39" s="283"/>
      <c r="K39" s="272"/>
      <c r="L39" s="202"/>
      <c r="M39" s="270"/>
      <c r="N39" s="270"/>
      <c r="O39" s="284"/>
      <c r="P39" s="202"/>
    </row>
    <row r="40" spans="1:17" x14ac:dyDescent="0.25">
      <c r="A40" s="285" t="s">
        <v>203</v>
      </c>
      <c r="B40" s="202"/>
      <c r="H40" s="282"/>
      <c r="I40" s="283"/>
      <c r="J40" s="283"/>
      <c r="K40" s="272"/>
      <c r="L40" s="202"/>
      <c r="M40" s="270"/>
      <c r="N40" s="270"/>
      <c r="O40" s="284"/>
      <c r="P40" s="202"/>
    </row>
    <row r="41" spans="1:17" ht="15.75" customHeight="1" x14ac:dyDescent="0.25">
      <c r="A41" s="375" t="s">
        <v>157</v>
      </c>
      <c r="B41" s="376"/>
      <c r="C41" s="376"/>
      <c r="D41" s="376"/>
      <c r="E41" s="376"/>
      <c r="F41" s="376"/>
      <c r="G41" s="376"/>
      <c r="H41" s="376"/>
      <c r="I41" s="376"/>
      <c r="J41" s="376"/>
      <c r="K41" s="376"/>
      <c r="L41" s="376"/>
      <c r="M41" s="376"/>
      <c r="N41" s="376"/>
      <c r="O41" s="377"/>
      <c r="P41" s="202"/>
    </row>
    <row r="42" spans="1:17" x14ac:dyDescent="0.25">
      <c r="A42" s="285" t="s">
        <v>158</v>
      </c>
      <c r="B42" s="202"/>
      <c r="H42" s="286"/>
      <c r="I42" s="283"/>
      <c r="J42" s="283"/>
      <c r="K42" s="272"/>
      <c r="L42" s="202"/>
      <c r="M42" s="270"/>
      <c r="N42" s="270"/>
      <c r="O42" s="284"/>
      <c r="P42" s="202"/>
    </row>
    <row r="43" spans="1:17" x14ac:dyDescent="0.25">
      <c r="A43" s="285" t="s">
        <v>159</v>
      </c>
      <c r="B43" s="202"/>
      <c r="H43" s="272"/>
      <c r="I43" s="272"/>
      <c r="J43" s="272"/>
      <c r="K43" s="272"/>
      <c r="L43" s="202"/>
      <c r="M43" s="270"/>
      <c r="N43" s="270"/>
      <c r="O43" s="284"/>
      <c r="P43" s="202"/>
    </row>
    <row r="44" spans="1:17" x14ac:dyDescent="0.25">
      <c r="A44" s="355" t="s">
        <v>210</v>
      </c>
      <c r="H44" s="272"/>
      <c r="I44" s="272"/>
      <c r="J44" s="272"/>
      <c r="K44" s="272"/>
      <c r="L44" s="202"/>
      <c r="M44" s="270"/>
      <c r="N44" s="270"/>
      <c r="O44" s="284"/>
      <c r="P44" s="202"/>
    </row>
    <row r="45" spans="1:17" x14ac:dyDescent="0.25">
      <c r="A45" s="287"/>
      <c r="B45" s="288"/>
      <c r="C45" s="289"/>
      <c r="D45" s="290"/>
      <c r="E45" s="289"/>
      <c r="F45" s="291"/>
      <c r="G45" s="288"/>
      <c r="H45" s="292"/>
      <c r="I45" s="292"/>
      <c r="J45" s="292"/>
      <c r="K45" s="292"/>
      <c r="L45" s="289"/>
      <c r="M45" s="293"/>
      <c r="N45" s="293"/>
      <c r="O45" s="294"/>
      <c r="P45" s="202"/>
    </row>
    <row r="46" spans="1:17" x14ac:dyDescent="0.25">
      <c r="P46" s="202"/>
    </row>
    <row r="48" spans="1:17" x14ac:dyDescent="0.25">
      <c r="A48" s="296"/>
    </row>
    <row r="59" spans="3:4" x14ac:dyDescent="0.25">
      <c r="C59" s="227"/>
      <c r="D59" s="227"/>
    </row>
    <row r="60" spans="3:4" x14ac:dyDescent="0.25">
      <c r="C60" s="227"/>
      <c r="D60" s="227"/>
    </row>
    <row r="61" spans="3:4" x14ac:dyDescent="0.25">
      <c r="C61" s="227"/>
      <c r="D61" s="227"/>
    </row>
    <row r="62" spans="3:4" x14ac:dyDescent="0.25">
      <c r="C62" s="227"/>
      <c r="D62" s="227"/>
    </row>
    <row r="63" spans="3:4" x14ac:dyDescent="0.25">
      <c r="C63" s="227"/>
      <c r="D63" s="227"/>
    </row>
    <row r="64" spans="3:4" x14ac:dyDescent="0.25">
      <c r="C64" s="227"/>
      <c r="D64" s="227"/>
    </row>
    <row r="65" spans="3:4" x14ac:dyDescent="0.25">
      <c r="C65" s="227"/>
      <c r="D65" s="227"/>
    </row>
    <row r="66" spans="3:4" x14ac:dyDescent="0.25">
      <c r="C66" s="227"/>
      <c r="D66" s="227"/>
    </row>
    <row r="67" spans="3:4" x14ac:dyDescent="0.25">
      <c r="C67" s="227"/>
      <c r="D67" s="227"/>
    </row>
  </sheetData>
  <mergeCells count="29">
    <mergeCell ref="E19:F19"/>
    <mergeCell ref="E20:F20"/>
    <mergeCell ref="E21:F21"/>
    <mergeCell ref="A1:O1"/>
    <mergeCell ref="A2:O2"/>
    <mergeCell ref="A3:O3"/>
    <mergeCell ref="A4:O4"/>
    <mergeCell ref="B17:C17"/>
    <mergeCell ref="B18:C18"/>
    <mergeCell ref="B15:C15"/>
    <mergeCell ref="B16:C16"/>
    <mergeCell ref="B23:C23"/>
    <mergeCell ref="B24:C24"/>
    <mergeCell ref="B21:C21"/>
    <mergeCell ref="B22:C22"/>
    <mergeCell ref="B19:C19"/>
    <mergeCell ref="B20:C20"/>
    <mergeCell ref="B29:C29"/>
    <mergeCell ref="B30:C30"/>
    <mergeCell ref="B27:C27"/>
    <mergeCell ref="B28:C28"/>
    <mergeCell ref="B25:C25"/>
    <mergeCell ref="B26:C26"/>
    <mergeCell ref="A38:O38"/>
    <mergeCell ref="A41:O41"/>
    <mergeCell ref="B34:C34"/>
    <mergeCell ref="B33:C33"/>
    <mergeCell ref="B31:C31"/>
    <mergeCell ref="B32:C32"/>
  </mergeCells>
  <conditionalFormatting sqref="B15:B34">
    <cfRule type="expression" dxfId="1" priority="2">
      <formula>#REF!&gt;499.99</formula>
    </cfRule>
  </conditionalFormatting>
  <conditionalFormatting sqref="E35">
    <cfRule type="containsText" dxfId="0" priority="8" operator="containsText" text="Yes">
      <formula>NOT(ISERROR(SEARCH("Yes",E35)))</formula>
    </cfRule>
  </conditionalFormatting>
  <pageMargins left="0.75" right="0.25" top="1" bottom="0.75" header="0.3" footer="0.3"/>
  <pageSetup scale="50" orientation="landscape" r:id="rId1"/>
  <headerFooter>
    <oddFooter xml:space="preserve">&amp;R&amp;7&amp;P of &amp;N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B13"/>
  <sheetViews>
    <sheetView workbookViewId="0">
      <selection activeCell="B13" sqref="A3:B13"/>
    </sheetView>
  </sheetViews>
  <sheetFormatPr defaultColWidth="8.7109375" defaultRowHeight="15" x14ac:dyDescent="0.25"/>
  <cols>
    <col min="1" max="1" width="38.140625" style="82" customWidth="1"/>
    <col min="2" max="2" width="121.28515625" style="82" customWidth="1"/>
    <col min="3" max="16384" width="8.7109375" style="82"/>
  </cols>
  <sheetData>
    <row r="1" spans="1:2" x14ac:dyDescent="0.25">
      <c r="A1" s="81" t="s">
        <v>91</v>
      </c>
    </row>
    <row r="3" spans="1:2" x14ac:dyDescent="0.25">
      <c r="A3" s="83" t="s">
        <v>90</v>
      </c>
      <c r="B3" s="192"/>
    </row>
    <row r="4" spans="1:2" x14ac:dyDescent="0.25">
      <c r="A4" s="84" t="s">
        <v>122</v>
      </c>
      <c r="B4" s="193" t="s">
        <v>89</v>
      </c>
    </row>
    <row r="5" spans="1:2" x14ac:dyDescent="0.25">
      <c r="A5" s="84" t="s">
        <v>56</v>
      </c>
      <c r="B5" s="193" t="s">
        <v>88</v>
      </c>
    </row>
    <row r="8" spans="1:2" x14ac:dyDescent="0.25">
      <c r="A8" s="83" t="s">
        <v>87</v>
      </c>
      <c r="B8" s="192"/>
    </row>
    <row r="9" spans="1:2" x14ac:dyDescent="0.25">
      <c r="A9" s="84" t="s">
        <v>86</v>
      </c>
      <c r="B9" s="193" t="s">
        <v>123</v>
      </c>
    </row>
    <row r="10" spans="1:2" ht="30" x14ac:dyDescent="0.25">
      <c r="A10" s="194" t="s">
        <v>163</v>
      </c>
      <c r="B10" s="89" t="s">
        <v>164</v>
      </c>
    </row>
    <row r="11" spans="1:2" x14ac:dyDescent="0.25">
      <c r="A11" s="84" t="s">
        <v>1</v>
      </c>
      <c r="B11" s="191" t="s">
        <v>124</v>
      </c>
    </row>
    <row r="12" spans="1:2" ht="30" x14ac:dyDescent="0.25">
      <c r="A12" s="84" t="s">
        <v>82</v>
      </c>
      <c r="B12" s="89" t="s">
        <v>165</v>
      </c>
    </row>
    <row r="13" spans="1:2" x14ac:dyDescent="0.25">
      <c r="A13" s="84" t="s">
        <v>139</v>
      </c>
      <c r="B13" s="193" t="s">
        <v>125</v>
      </c>
    </row>
  </sheetData>
  <pageMargins left="0.7" right="0.7" top="0.75" bottom="0.75" header="0.3" footer="0.3"/>
  <pageSetup scale="7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B24"/>
  <sheetViews>
    <sheetView zoomScale="40" zoomScaleNormal="40" workbookViewId="0">
      <selection activeCell="M16" sqref="M16"/>
    </sheetView>
  </sheetViews>
  <sheetFormatPr defaultColWidth="8.7109375" defaultRowHeight="15" x14ac:dyDescent="0.25"/>
  <cols>
    <col min="1" max="1" width="28.5703125" style="82" bestFit="1" customWidth="1"/>
    <col min="2" max="2" width="135.85546875" style="86" customWidth="1"/>
    <col min="3" max="16384" width="8.7109375" style="82"/>
  </cols>
  <sheetData>
    <row r="1" spans="1:2" x14ac:dyDescent="0.25">
      <c r="A1" s="81" t="s">
        <v>91</v>
      </c>
    </row>
    <row r="3" spans="1:2" x14ac:dyDescent="0.25">
      <c r="A3" s="83" t="s">
        <v>90</v>
      </c>
      <c r="B3" s="88"/>
    </row>
    <row r="4" spans="1:2" x14ac:dyDescent="0.25">
      <c r="A4" s="84" t="s">
        <v>101</v>
      </c>
      <c r="B4" s="89" t="s">
        <v>89</v>
      </c>
    </row>
    <row r="5" spans="1:2" x14ac:dyDescent="0.25">
      <c r="A5" s="84" t="s">
        <v>56</v>
      </c>
      <c r="B5" s="89" t="s">
        <v>88</v>
      </c>
    </row>
    <row r="8" spans="1:2" x14ac:dyDescent="0.25">
      <c r="A8" s="83" t="s">
        <v>87</v>
      </c>
      <c r="B8" s="88"/>
    </row>
    <row r="9" spans="1:2" x14ac:dyDescent="0.25">
      <c r="A9" s="84" t="s">
        <v>86</v>
      </c>
      <c r="B9" s="89" t="s">
        <v>85</v>
      </c>
    </row>
    <row r="10" spans="1:2" ht="30" x14ac:dyDescent="0.25">
      <c r="A10" s="84" t="s">
        <v>84</v>
      </c>
      <c r="B10" s="89" t="s">
        <v>83</v>
      </c>
    </row>
    <row r="11" spans="1:2" x14ac:dyDescent="0.25">
      <c r="A11" s="84" t="s">
        <v>1</v>
      </c>
      <c r="B11" s="85" t="s">
        <v>92</v>
      </c>
    </row>
    <row r="12" spans="1:2" ht="60" x14ac:dyDescent="0.25">
      <c r="A12" s="84" t="s">
        <v>3</v>
      </c>
      <c r="B12" s="85" t="s">
        <v>102</v>
      </c>
    </row>
    <row r="13" spans="1:2" ht="45" x14ac:dyDescent="0.25">
      <c r="A13" s="84" t="s">
        <v>2</v>
      </c>
      <c r="B13" s="85" t="s">
        <v>95</v>
      </c>
    </row>
    <row r="14" spans="1:2" x14ac:dyDescent="0.25">
      <c r="A14" s="84" t="s">
        <v>82</v>
      </c>
      <c r="B14" s="89" t="s">
        <v>81</v>
      </c>
    </row>
    <row r="15" spans="1:2" x14ac:dyDescent="0.25">
      <c r="A15" s="84" t="s">
        <v>80</v>
      </c>
      <c r="B15" s="89" t="s">
        <v>79</v>
      </c>
    </row>
    <row r="16" spans="1:2" x14ac:dyDescent="0.25">
      <c r="A16" s="84" t="s">
        <v>78</v>
      </c>
      <c r="B16" s="85" t="s">
        <v>98</v>
      </c>
    </row>
    <row r="18" spans="2:2" x14ac:dyDescent="0.25">
      <c r="B18" s="90" t="s">
        <v>96</v>
      </c>
    </row>
    <row r="19" spans="2:2" x14ac:dyDescent="0.25">
      <c r="B19" s="91" t="s">
        <v>93</v>
      </c>
    </row>
    <row r="20" spans="2:2" ht="25.5" x14ac:dyDescent="0.25">
      <c r="B20" s="92" t="s">
        <v>94</v>
      </c>
    </row>
    <row r="23" spans="2:2" x14ac:dyDescent="0.25">
      <c r="B23" s="90" t="s">
        <v>99</v>
      </c>
    </row>
    <row r="24" spans="2:2" ht="45" x14ac:dyDescent="0.25">
      <c r="B24" s="87" t="s">
        <v>100</v>
      </c>
    </row>
  </sheetData>
  <pageMargins left="0.7" right="0.7" top="0.75" bottom="0.75" header="0.3" footer="0.3"/>
  <pageSetup scale="5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Furniture</vt:lpstr>
      <vt:lpstr>FIF-Example 3</vt:lpstr>
      <vt:lpstr>FIF-Example 2 </vt:lpstr>
      <vt:lpstr>FIF-Example 1</vt:lpstr>
      <vt:lpstr>AV_Telecom</vt:lpstr>
      <vt:lpstr>Equipment</vt:lpstr>
      <vt:lpstr>Summary</vt:lpstr>
      <vt:lpstr>Instructions - 4</vt:lpstr>
      <vt:lpstr>Instructions</vt:lpstr>
      <vt:lpstr>AV_Telecom!Print_Area</vt:lpstr>
      <vt:lpstr>Equipment!Print_Area</vt:lpstr>
      <vt:lpstr>Furniture!Print_Area</vt:lpstr>
      <vt:lpstr>AV_Telecom!Print_Titles</vt:lpstr>
      <vt:lpstr>Equipment!Print_Titles</vt:lpstr>
      <vt:lpstr>Furniture!Print_Titles</vt:lpstr>
      <vt:lpstr>Summary!Print_Titles</vt:lpstr>
    </vt:vector>
  </TitlesOfParts>
  <Company>Facilities and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adamwire</dc:creator>
  <cp:lastModifiedBy>Jacobs, Angela</cp:lastModifiedBy>
  <cp:lastPrinted>2023-07-07T16:19:02Z</cp:lastPrinted>
  <dcterms:created xsi:type="dcterms:W3CDTF">2015-01-09T22:16:39Z</dcterms:created>
  <dcterms:modified xsi:type="dcterms:W3CDTF">2023-07-07T16:19:24Z</dcterms:modified>
</cp:coreProperties>
</file>